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1025"/>
  </bookViews>
  <sheets>
    <sheet name="Лист1" sheetId="1" r:id="rId1"/>
  </sheets>
  <definedNames>
    <definedName name="_GoBack" localSheetId="0">#REF!</definedName>
    <definedName name="Excel_BuiltIn_Print_Titles" localSheetId="0">Лист1!$7:$7</definedName>
    <definedName name="_xlnm.Print_Area" localSheetId="0">Лист1!$A$1:$AB$192</definedName>
  </definedNames>
  <calcPr calcId="145621"/>
</workbook>
</file>

<file path=xl/calcChain.xml><?xml version="1.0" encoding="utf-8"?>
<calcChain xmlns="http://schemas.openxmlformats.org/spreadsheetml/2006/main">
  <c r="AA170" i="1" l="1"/>
  <c r="V170" i="1"/>
  <c r="W170" i="1"/>
  <c r="X170" i="1"/>
  <c r="Y170" i="1"/>
  <c r="Z170" i="1"/>
  <c r="U170" i="1"/>
  <c r="AA167" i="1"/>
  <c r="AA72" i="1"/>
  <c r="AA33" i="1" l="1"/>
  <c r="AA115" i="1" l="1"/>
  <c r="AA80" i="1"/>
  <c r="V51" i="1" l="1"/>
  <c r="W51" i="1"/>
  <c r="X51" i="1"/>
  <c r="Y51" i="1"/>
  <c r="Z51" i="1"/>
  <c r="AA110" i="1" l="1"/>
  <c r="AA84" i="1" l="1"/>
  <c r="AA83" i="1"/>
  <c r="U76" i="1"/>
  <c r="W76" i="1"/>
  <c r="X76" i="1"/>
  <c r="Y76" i="1"/>
  <c r="Z76" i="1"/>
  <c r="V76" i="1"/>
  <c r="U51" i="1" l="1"/>
  <c r="AA59" i="1"/>
  <c r="AA55" i="1"/>
  <c r="Z64" i="1" l="1"/>
  <c r="Y64" i="1"/>
  <c r="X64" i="1"/>
  <c r="W64" i="1"/>
  <c r="V64" i="1"/>
  <c r="U64" i="1"/>
  <c r="AA71" i="1"/>
  <c r="AA82" i="1" l="1"/>
  <c r="V32" i="1" l="1"/>
  <c r="W32" i="1"/>
  <c r="X32" i="1"/>
  <c r="Y32" i="1"/>
  <c r="Z32" i="1"/>
  <c r="U32" i="1"/>
  <c r="V161" i="1"/>
  <c r="W161" i="1"/>
  <c r="X161" i="1"/>
  <c r="Y161" i="1"/>
  <c r="Z161" i="1"/>
  <c r="U161" i="1"/>
  <c r="AA136" i="1"/>
  <c r="V98" i="1"/>
  <c r="W98" i="1"/>
  <c r="X98" i="1"/>
  <c r="Y98" i="1"/>
  <c r="Z98" i="1"/>
  <c r="U98" i="1"/>
  <c r="AA165" i="1"/>
  <c r="V17" i="1"/>
  <c r="W17" i="1"/>
  <c r="X17" i="1"/>
  <c r="Y17" i="1"/>
  <c r="Z17" i="1"/>
  <c r="U17" i="1"/>
  <c r="AA66" i="1"/>
  <c r="AA37" i="1"/>
  <c r="AA39" i="1"/>
  <c r="V183" i="1" l="1"/>
  <c r="W183" i="1"/>
  <c r="X183" i="1"/>
  <c r="Y183" i="1"/>
  <c r="Z183" i="1"/>
  <c r="U183" i="1"/>
  <c r="V121" i="1"/>
  <c r="W121" i="1"/>
  <c r="X121" i="1"/>
  <c r="Y121" i="1"/>
  <c r="Z121" i="1"/>
  <c r="U121" i="1"/>
  <c r="V139" i="1"/>
  <c r="W139" i="1"/>
  <c r="X139" i="1"/>
  <c r="Y139" i="1"/>
  <c r="Z139" i="1"/>
  <c r="U139" i="1"/>
  <c r="AA108" i="1" l="1"/>
  <c r="V105" i="1"/>
  <c r="W105" i="1"/>
  <c r="X105" i="1"/>
  <c r="Y105" i="1"/>
  <c r="Z105" i="1"/>
  <c r="U105" i="1"/>
  <c r="AA35" i="1"/>
  <c r="AA46" i="1"/>
  <c r="AA157" i="1"/>
  <c r="AA79" i="1"/>
  <c r="AA185" i="1" l="1"/>
  <c r="AA179" i="1"/>
  <c r="AA178" i="1"/>
  <c r="Z176" i="1"/>
  <c r="Y176" i="1"/>
  <c r="X176" i="1"/>
  <c r="W176" i="1"/>
  <c r="W169" i="1" s="1"/>
  <c r="V176" i="1"/>
  <c r="U176" i="1"/>
  <c r="U169" i="1" s="1"/>
  <c r="AA172" i="1"/>
  <c r="AA164" i="1"/>
  <c r="AA163" i="1"/>
  <c r="AA159" i="1"/>
  <c r="AA154" i="1"/>
  <c r="AA153" i="1"/>
  <c r="AA152" i="1"/>
  <c r="AA151" i="1"/>
  <c r="AA150" i="1"/>
  <c r="AA147" i="1"/>
  <c r="AA146" i="1"/>
  <c r="AA143" i="1"/>
  <c r="AA142" i="1"/>
  <c r="Z138" i="1"/>
  <c r="X138" i="1"/>
  <c r="AA134" i="1"/>
  <c r="Z131" i="1"/>
  <c r="Y131" i="1"/>
  <c r="X131" i="1"/>
  <c r="W131" i="1"/>
  <c r="V131" i="1"/>
  <c r="U131" i="1"/>
  <c r="AA129" i="1"/>
  <c r="AA128" i="1"/>
  <c r="AA124" i="1"/>
  <c r="AA123" i="1"/>
  <c r="AA118" i="1"/>
  <c r="AA116" i="1"/>
  <c r="AA114" i="1"/>
  <c r="AA113" i="1"/>
  <c r="AA111" i="1"/>
  <c r="AA109" i="1"/>
  <c r="AA107" i="1"/>
  <c r="AA103" i="1"/>
  <c r="AA101" i="1"/>
  <c r="AA100" i="1"/>
  <c r="AA97" i="1"/>
  <c r="AA96" i="1"/>
  <c r="AA95" i="1"/>
  <c r="AA93" i="1"/>
  <c r="AA89" i="1"/>
  <c r="Z86" i="1"/>
  <c r="Y86" i="1"/>
  <c r="X86" i="1"/>
  <c r="W86" i="1"/>
  <c r="V86" i="1"/>
  <c r="U86" i="1"/>
  <c r="AA81" i="1"/>
  <c r="AA78" i="1"/>
  <c r="AA69" i="1"/>
  <c r="AA68" i="1"/>
  <c r="AA61" i="1"/>
  <c r="AA60" i="1"/>
  <c r="AA58" i="1"/>
  <c r="AA56" i="1"/>
  <c r="AA54" i="1"/>
  <c r="AA53" i="1"/>
  <c r="AA52" i="1"/>
  <c r="AA50" i="1"/>
  <c r="AA45" i="1"/>
  <c r="Z42" i="1"/>
  <c r="Y42" i="1"/>
  <c r="X42" i="1"/>
  <c r="W42" i="1"/>
  <c r="V42" i="1"/>
  <c r="U42" i="1"/>
  <c r="AA40" i="1"/>
  <c r="AA38" i="1"/>
  <c r="AA36" i="1"/>
  <c r="AA34" i="1"/>
  <c r="AA27" i="1"/>
  <c r="AA26" i="1"/>
  <c r="AA25" i="1"/>
  <c r="AA24" i="1"/>
  <c r="AA21" i="1"/>
  <c r="AA20" i="1"/>
  <c r="AA19" i="1"/>
  <c r="AA161" i="1" l="1"/>
  <c r="AA64" i="1"/>
  <c r="AA51" i="1"/>
  <c r="AA76" i="1"/>
  <c r="AA32" i="1"/>
  <c r="AA98" i="1"/>
  <c r="Y63" i="1"/>
  <c r="V120" i="1"/>
  <c r="Z120" i="1"/>
  <c r="V169" i="1"/>
  <c r="Z169" i="1"/>
  <c r="X120" i="1"/>
  <c r="Y120" i="1"/>
  <c r="X63" i="1"/>
  <c r="W63" i="1"/>
  <c r="Y138" i="1"/>
  <c r="W138" i="1"/>
  <c r="W16" i="1"/>
  <c r="Y16" i="1"/>
  <c r="V138" i="1"/>
  <c r="Y169" i="1"/>
  <c r="X16" i="1"/>
  <c r="AA86" i="1"/>
  <c r="W120" i="1"/>
  <c r="AA139" i="1"/>
  <c r="AA176" i="1"/>
  <c r="AA183" i="1"/>
  <c r="AA17" i="1"/>
  <c r="U63" i="1"/>
  <c r="V63" i="1"/>
  <c r="Z63" i="1"/>
  <c r="AA131" i="1"/>
  <c r="U16" i="1"/>
  <c r="V16" i="1"/>
  <c r="Z16" i="1"/>
  <c r="AA42" i="1"/>
  <c r="AA105" i="1"/>
  <c r="AA121" i="1"/>
  <c r="X169" i="1"/>
  <c r="U120" i="1"/>
  <c r="U138" i="1"/>
  <c r="AA120" i="1" l="1"/>
  <c r="X8" i="1"/>
  <c r="AA169" i="1"/>
  <c r="Z8" i="1"/>
  <c r="W8" i="1"/>
  <c r="Y8" i="1"/>
  <c r="AA138" i="1"/>
  <c r="V8" i="1"/>
  <c r="AA63" i="1"/>
  <c r="AA16" i="1"/>
  <c r="U8" i="1"/>
  <c r="AA8" i="1" l="1"/>
</calcChain>
</file>

<file path=xl/sharedStrings.xml><?xml version="1.0" encoding="utf-8"?>
<sst xmlns="http://schemas.openxmlformats.org/spreadsheetml/2006/main" count="351" uniqueCount="177">
  <si>
    <t>Характеристика муниципальной программы города Твери
«Развитие образования города Твери» на 2021-2026 годы</t>
  </si>
  <si>
    <t>Ответственный исполнитель муниципальной программы: Управление образования Администрации города Твери</t>
  </si>
  <si>
    <t>Код исполнителя</t>
  </si>
  <si>
    <t>Код бюджетной классификации</t>
  </si>
  <si>
    <t>Цели, программы, госпрограммы, задачи программы, мероприятия подпрограммы, административные мероприятия и их подпрограммы</t>
  </si>
  <si>
    <t>единица измерения</t>
  </si>
  <si>
    <t>Годы реализации программы</t>
  </si>
  <si>
    <t>Целевое (суммарное) 
значение показателя</t>
  </si>
  <si>
    <t>раздел</t>
  </si>
  <si>
    <t>подраз
дел</t>
  </si>
  <si>
    <t>классификация целевой статьи расходов бюджета</t>
  </si>
  <si>
    <t>значение</t>
  </si>
  <si>
    <t>Год достижения</t>
  </si>
  <si>
    <t>тыс. руб.</t>
  </si>
  <si>
    <t>Цель  «Повышение качества и доступности предоставляемых образовательных услуг воспитанникам и обучающимся образовательных учреждений города Твери за счет эффективного использования материально-технических, кадровых, финансовых и управленческих ресурсов»</t>
  </si>
  <si>
    <t xml:space="preserve"> </t>
  </si>
  <si>
    <t>Показатель 1 «Доля детей в возрасте 1-8 лет, получающих дошкольную образовательную услугу и (или) услугу по их содержанию в муниципальных образовательных учреждениях, в общей численности детей города Твери в возрасте  1-8 лет»</t>
  </si>
  <si>
    <t>%</t>
  </si>
  <si>
    <t>Показатель 2 «Доля обучающихся по федеральным государственным образовательным стандартам общего образования»</t>
  </si>
  <si>
    <t>Показатель 3 «Доля детей первой и второй групп здоровья в общей численности обучающихся в муниципальных общеобразовательных учреждениях»</t>
  </si>
  <si>
    <t>Показатель 4 «Доля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учреждениях»</t>
  </si>
  <si>
    <t>Показатель 5 «Доля выпускников муниципальных общеобразовательных учреждений, сдавших единый государственный экзамен по русскому языку и математике, в общей численности выпускников муниципальных общеобразовательных учреждений, сдававших единый государственный экзамен по данным предметам»</t>
  </si>
  <si>
    <t>Показатель 6 «Доля детей в возрасте 5-18 лет, получающих услуги по дополнительному образованию в организациях различной организационно-правовой формы и формы собственности, в общей численности детей этой возрастной группы»</t>
  </si>
  <si>
    <t>Подпрограмма 1 «Развитие дошкольного образования»</t>
  </si>
  <si>
    <t>Показатель 1 «Количество воспитанников, освоивших основную общеобразовательную программу дошкольного образования»</t>
  </si>
  <si>
    <t>человек</t>
  </si>
  <si>
    <t>тыс. руб.</t>
  </si>
  <si>
    <t xml:space="preserve">единиц </t>
  </si>
  <si>
    <t>единиц</t>
  </si>
  <si>
    <t>Показатель 2  «Количество дошкольных отделений общеобразовательных школ»</t>
  </si>
  <si>
    <t>да - 1/
нет - 0</t>
  </si>
  <si>
    <t>Показатель 1  «Количество учреждений, в которых созданы условия функционирования в соответствии с лицензионными требованиями к началу учебного года»</t>
  </si>
  <si>
    <t>Показатель 1 «Количество учреждений, в которых осуществлены мероприятия по укреплению материально-технической базы»</t>
  </si>
  <si>
    <t> тыс. руб.</t>
  </si>
  <si>
    <t>Показатель 1 «Количество учреждений, осуществивших комплекс мер по обеспечению   теплового режима и энергосбережения»</t>
  </si>
  <si>
    <t>2026 </t>
  </si>
  <si>
    <t>место</t>
  </si>
  <si>
    <t>Р</t>
  </si>
  <si>
    <t>P</t>
  </si>
  <si>
    <t>S</t>
  </si>
  <si>
    <t>Подпрограмма 2 «Развитие общего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</si>
  <si>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 «Обеспечение жизнедеятельности общеобразовательных учреждений»</t>
    </r>
  </si>
  <si>
    <t>Показатель 1 «Количество муниципальных общеобразовательных учреждений»</t>
  </si>
  <si>
    <t>Показатель  1  «Количество муниципальных бюджетных общеобразовательных учреждений»</t>
  </si>
  <si>
    <t>Показатель  1 «Количество муниципальных бюджетных общеобразовательных учреждений»</t>
  </si>
  <si>
    <t>Показатель 1 «Доля школьников, обучающихся по федеральным государственным образовательным стандартам, в общей численности школьников»</t>
  </si>
  <si>
    <t>Показатель 2 «Доля педагогов, прошедших повышение квалификации с учетом введения федеральных государственных стандартов начального общего и основного общего образования»</t>
  </si>
  <si>
    <t>Показатель 1 «Доля общеобразовательных учреждений, занимающихся в две смены»</t>
  </si>
  <si>
    <t>Показатель 1 «Количество вновь введенных мест в общеобразовательных учреждениях»</t>
  </si>
  <si>
    <t>E</t>
  </si>
  <si>
    <r>
      <t>Задача 3</t>
    </r>
    <r>
      <rPr>
        <sz val="14"/>
        <color rgb="FF000000"/>
        <rFont val="Times New Roman"/>
        <family val="1"/>
        <charset val="204"/>
      </rPr>
      <t xml:space="preserve">  «Развитие современной системы оценки индивидуальных образовательных достижений обучающихся»</t>
    </r>
  </si>
  <si>
    <t>Показатель 1 «Доля участников единого государственного экзамена от общего числа выпускников»</t>
  </si>
  <si>
    <t>Показатель  2 «Доля  участников основного государственного экзамена от общего числа выпускников 9 классов»</t>
  </si>
  <si>
    <t>Мероприятие 3.01 «Организация и проведение единого государственного экзамена»</t>
  </si>
  <si>
    <t>Показатель  1  «Количество созданных пунктов проведения единого государственного экзамена»</t>
  </si>
  <si>
    <t>Мероприятие 3.02 «Организация и проведение основного государственного экзамена для обучающихся 9 классов»</t>
  </si>
  <si>
    <t>Мероприятие 3.03 «Организация работы с одаренными детьми»</t>
  </si>
  <si>
    <t>Показатель 1 «Доля выпускников, закончивших школу с медалью, в общей численности выпускников»</t>
  </si>
  <si>
    <t>Показатель 2 «Количество участников конкурсов и викторин»</t>
  </si>
  <si>
    <t>Показатель 3 «Количество школьников, получивших гранты»</t>
  </si>
  <si>
    <t>Показатель 4  «Количество участников олимпиад по общеобразовательным предметам, основам православной культуры, основам избирательного законодательства»</t>
  </si>
  <si>
    <r>
      <t>Задача 4</t>
    </r>
    <r>
      <rPr>
        <sz val="14"/>
        <color rgb="FF000000"/>
        <rFont val="Times New Roman"/>
        <family val="1"/>
        <charset val="204"/>
      </rPr>
      <t xml:space="preserve"> «Совершенствование условий организации питания школьников»</t>
    </r>
  </si>
  <si>
    <t>Показатель 1 «Доля учащихся, охваченных горячим питанием, от общего числа обучающихся»</t>
  </si>
  <si>
    <t>Мероприятие 4.01 «Обеспечение питанием учащихся 1-4 классов»</t>
  </si>
  <si>
    <t>Показатель 1  «Доля учащихся 1-4 классов, охваченных горячим питанием»</t>
  </si>
  <si>
    <t>Мероприятие 4.02 «Обеспечение питанием детей из малообеспеченных семей»</t>
  </si>
  <si>
    <t>Показатель 1  «Доля учащихся из малообеспеченных семей, охваченных горячим питанием»</t>
  </si>
  <si>
    <r>
      <t>Задача 5</t>
    </r>
    <r>
      <rPr>
        <sz val="14"/>
        <color rgb="FF000000"/>
        <rFont val="Times New Roman"/>
        <family val="1"/>
        <charset val="204"/>
      </rPr>
      <t xml:space="preserve">  «Укрепление материально-технической базы общеобразовательных учреждений»</t>
    </r>
  </si>
  <si>
    <t>Мероприятие 5.01 «Проведение ремонтных работ и благоустройства в общеобразовательных учреждениях»</t>
  </si>
  <si>
    <t>Показатель 1  «Количество общеобразовательных учреждений, в которых произведены ремонтные работы и благоустройство»</t>
  </si>
  <si>
    <t>Мероприятие 5.03  «Обеспечение комплексной безопасности зданий и помещений общеобразовательных учреждений»</t>
  </si>
  <si>
    <t>Показатель 1 «Количество общеобразовательных учреждений, осуществивших комплекс мер по противопожарной безопасности»</t>
  </si>
  <si>
    <t>Мероприятие 5.04   «Осуществление комплекса мер по обеспечению теплового режима и энергосбережения»</t>
  </si>
  <si>
    <t>Показатель 1 «Количество общеобразовательных учреждений, осуществивших комплекс мер по обеспечению теплового режима и энергосбережения»</t>
  </si>
  <si>
    <t>Подпрограмма 3 «Развитие системы предоставления детям услуг дополнительного образования»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</si>
  <si>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предоставления дополнительного образования в учреждениях дополнительного образования»</t>
    </r>
  </si>
  <si>
    <t>Показатель 1 «Количество воспитанников, получающих дополнительное образование в муниципальном бюджетном образовательном учреждении дополнительного образования «Дворец творчества детей и молодежи» г. Твери»</t>
  </si>
  <si>
    <t>Мероприятие 1.01 «Обеспечение предоставления дополнительного образования детей муниципальным бюджетным образовательным учреждением дополнительного образования «Дворец творчества детей и молодежи» г. Твери»</t>
  </si>
  <si>
    <t>Показатель  1  «Количество муниципальных  учреждений дополнительного образования»</t>
  </si>
  <si>
    <t>Административное мероприятие 1.02 «Повышение квалификации педагогов дополнительного образования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</si>
  <si>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«Доля педагогов дополнительного образования, прошедших повышение квалификации»</t>
  </si>
  <si>
    <t>Мероприятие 1.03 «Повышение заработной платы педагогическим работникам муниципального бюджетного образовательного учреждения дополнительного образования «Дворец творчества детей и молодежи» г. Твери»</t>
  </si>
  <si>
    <t>Показатель 1 «Среднесписочная численность работников педагогического персонала»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</si>
  <si>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«Развитие патриотического и краеведческого движения и формирование духовно-нравственной культуры обучающихся в муниципальных общеобразовательных учреждениях»</t>
    </r>
  </si>
  <si>
    <t>Мероприятие 2.01 «Проведение городских мероприятий по духовно-нравственному,  патриотическому воспитанию и мероприятий, направленных на развитие краеведческого движения»</t>
  </si>
  <si>
    <t>Показатель 1 «Доля учащихся, охваченных организованными формами духовно-нравственного и патриотического воспитания»</t>
  </si>
  <si>
    <t>Мероприятие 2.02 «Развитие кадрового потенциала педагогических работников»</t>
  </si>
  <si>
    <t>Показатель 1  «Количество образовательных учреждений, в которых проводятся мероприятия по развитию кадрового потенциала педагогических работников»</t>
  </si>
  <si>
    <t>Подпрограмма 4 «Совершенствование механизма предоставления услуг по организации отдыха детей в каникулярное время»</t>
  </si>
  <si>
    <r>
      <t>Задача 1</t>
    </r>
    <r>
      <rPr>
        <sz val="14"/>
        <color rgb="FF000000"/>
        <rFont val="Times New Roman"/>
        <family val="1"/>
        <charset val="204"/>
      </rPr>
      <t xml:space="preserve"> «Организация отдыха детей  в каникулярное время в образовательных учреждениях различных видов и типов»</t>
    </r>
  </si>
  <si>
    <t>Показатель  1 «Количество учреждений, в которых организован отдых детей в каникулярное время»</t>
  </si>
  <si>
    <t>Показатель 2 «Доля обучающихся, охваченных организованными формами отдыха, по отношению ко всем  обучающимся образовательных учреждений»</t>
  </si>
  <si>
    <t>Мероприятие 1.01 «Обеспечение организации отдыха детей в каникулярное время в муниципальных образовательных учреждениях дополнительного образования детских оздоровительно-образовательных лагерях в рамках муниципального задания»</t>
  </si>
  <si>
    <t>Показатель 1 «Количество учреждений, реализующих услугу»</t>
  </si>
  <si>
    <t>Показатель 2 «Количество детей, отдохнувших в муниципальных образовательных учреждениях дополнительного образования детских оздоровительно-образовательных лагерях»</t>
  </si>
  <si>
    <t>Мероприятие 1.02 «Обеспечение организации отдыха детей в каникулярное время в лагерях с дневным пребыванием, в рамках муниципального задания»</t>
  </si>
  <si>
    <t>Показатель 2 «Количество детей, отдохнувших в лагерях с дневным пребыванием»</t>
  </si>
  <si>
    <t>Мероприятие 1.03 «Обеспечение организации отдыха детей в каникулярное время в детской даче «Отмичи» в рамках муниципального задания»</t>
  </si>
  <si>
    <t>Показатель 1 «Количество детей, отдохнувших в детской даче «Отмичи»</t>
  </si>
  <si>
    <t>Мероприятие 1.04 «Обеспечение организации походов учащихся  в каникулярное время в средних общеобразовательных школах»</t>
  </si>
  <si>
    <t>Показатель 1 «Количество учреждений, организующих походы»</t>
  </si>
  <si>
    <t>Показатель 2 «Количество детей, отдохнувших в походах»</t>
  </si>
  <si>
    <t>Мероприятие 1.05 «Обеспечение организации трудоустройства обучающихся средних общеобразовательных школ в каникулярное время»</t>
  </si>
  <si>
    <t>Показатель 1 «Количество обучающихся, трудоустроенных на каникулярный период»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</si>
  <si>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«Совершенствование материально-технической базы муниципальных образовательных учреждений дополнительного образования детских оздоровительно-образовательных лагерей»</t>
    </r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</si>
  <si>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современным требованиям»</t>
  </si>
  <si>
    <t>Показатель 1 «Количество учреждений, в которых проведены ремонтные работы»</t>
  </si>
  <si>
    <t>Показатель 1 «Доля муниципальных образовательных учреждений дополнительного образования детских оздоровительно-образовательных лагерей, отвечающих требованиям безопасности»</t>
  </si>
  <si>
    <t>Подпрограмма 5 «Обеспечение деятельности казенных учреждений, обслуживающих отрасль «Образование»</t>
  </si>
  <si>
    <r>
      <t xml:space="preserve">Задача 1 </t>
    </r>
    <r>
      <rPr>
        <sz val="14"/>
        <color rgb="FF000000"/>
        <rFont val="Times New Roman"/>
        <family val="1"/>
        <charset val="204"/>
      </rPr>
      <t>«Обеспечение информационно-аналитического, методического, консультационно-диагностического обслуживания»</t>
    </r>
  </si>
  <si>
    <t>Показатель 1 «Количество образовательных учреждений, получивших  информационно-аналитическое, методическое, консультационно-диагностическое обслуживание»</t>
  </si>
  <si>
    <t>Мероприятие 1.01 «Обеспечение деятельности МКУ «ЦРО  г. Твери»</t>
  </si>
  <si>
    <t>Показатель 1 «Удовлетворенность подведомственных  учреждений качеством услуг»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</si>
  <si>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«Обеспечение бухгалтерского обслуживания в учреждениях отрасли «Образование»</t>
    </r>
  </si>
  <si>
    <t>Показатель 1 «Количество образовательных учреждений, получающих муниципальные услуги (выполнение работ) от муниципального казенного учреждения  «Централизованная бухгалтерия учреждений образования г. Твери»</t>
  </si>
  <si>
    <t>Мероприятие 2.01 «Обеспечение деятельности «Централизованная бухгалтерия  учреждений образования города Твери»</t>
  </si>
  <si>
    <t>Административное мероприятие 2.02 «Организация проведения проверочных мероприятий в рамках контроля за целевым расходованием бюджетных средств»</t>
  </si>
  <si>
    <t>Показатель 1 «Доля учреждений отрасли образования, в которых осуществлен контроль за целевым расходованием бюджетных средств»</t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</si>
  <si>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выполнения мероприятий по содержанию зданий, территорий, материальной базы и осуществление закупок для образовательных учреждений»</t>
    </r>
  </si>
  <si>
    <t>Показатель 1 «Доля образовательных учреждений, получающих муниципальные услуги (выполнение работ) от муниципального казенного учреждения  «Служба единого заказчика учреждений образования г.Твери»</t>
  </si>
  <si>
    <t>Мероприятие 3.01 «Обеспечение деятельности МКУ «СЕЗ УО г. Твери»</t>
  </si>
  <si>
    <t>Административное мероприятие 3.02 «Подготовка и проведение запланированных конкурсных процедур»</t>
  </si>
  <si>
    <t>Показатель 1  «Количество муниципальных образовательных учреждений, в которых обеспечены условия подготовки и проведения ремонтных работ, организованы конкурсные процедуры»</t>
  </si>
  <si>
    <t xml:space="preserve"> ».</t>
  </si>
  <si>
    <t>Начальник управления образования Администрации города Твери                                                                                                                                                                                                                                                                            Н.В.  Жуковская</t>
  </si>
  <si>
    <t>L</t>
  </si>
  <si>
    <t>Показатель 1  «Количество классов, в которых осуществляется классное руководство»</t>
  </si>
  <si>
    <t>Е</t>
  </si>
  <si>
    <t>Показатель 1  «Количество созданных пунктов проведения основного государственного экзамена»</t>
  </si>
  <si>
    <t>Мероприятие 1.03 «Обеспечение выплат ежемесячного денежного вознаграждения за классное руководство педагогическим работникам муниципальных образовательных организаций»</t>
  </si>
  <si>
    <t>Административное мероприятие 1.04 «Переход на новые федеральные государственные образовательные стандарты общего образования»</t>
  </si>
  <si>
    <t>Мероприятие 1.06 «Субсидия юридическим лицам, реализующим услуги по обеспечению отдыха и оздоровления детей в каникулярное время (за исключением муниципальных образовательных учреждений дополнительного образования)»</t>
  </si>
  <si>
    <t>Мероприятие 5.02 «Приобретение  оборудования, включая мебель и другие предметы длительного пользования»</t>
  </si>
  <si>
    <t>Административное мероприятие  1.02 «Организация проведения мероприятий с обучающимися: конкурсы, олимпиады и т.д.»</t>
  </si>
  <si>
    <t>Показатель 1 «Доля подведомственных  учреждений, участвующих в мероприятиях»</t>
  </si>
  <si>
    <t>Показатель 1 «Количество образовательных учреждений, в которых приобретено оборудование»</t>
  </si>
  <si>
    <t>Показатель 1 «Количество юридических лиц, получивших субсидию»</t>
  </si>
  <si>
    <t>Мероприятие 2.02 «Обеспечение комплексной безопасности пребывания детей в муниципальных образовательных учреждениях дополнительного образования детских оздоровительно-образовательных лагерях»</t>
  </si>
  <si>
    <t>Муниципальная программа, всего</t>
  </si>
  <si>
    <t>Показатель 1 «Количество учреждений, в которых проведены мероприятия по обеспечению комплексной безопасности зданий и помещений»</t>
  </si>
  <si>
    <t>Показатель 1 «Количество общеобразовательных учреждений, охваченных организованными формами духовно-нравственного и патриотического воспитания»</t>
  </si>
  <si>
    <t>Показатель 2 «Количество общеобразовательных учреждений, реализующих систему мероприятий, направленных на развитие в образовательных учреждениях краеведческого движения»</t>
  </si>
  <si>
    <t>Мероприятие 1.01 «Обеспечение присмотра и ухода за детьми, содержания зданий и сооружений муниципальных образовательных учреждений, реализующих основную общеобразовательную программу дошкольного образования,  в рамках муниципального задания»</t>
  </si>
  <si>
    <t>Показатель 2  «Количество дошкольных отделений общеобразовательных школ, определенных для выполнения муниципального задания»</t>
  </si>
  <si>
    <t>Мероприятие 1.02 «Организация предоставления государственных гарантий реализации прав на получение общедоступного и бесплатного дошкольного образования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</si>
  <si>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 «Количество муниципальных бюджетных дошкольных образовательных учреждений»</t>
  </si>
  <si>
    <t>Административное мероприятие 1.03 «Мониторинг готовности муниципальных бюджетных дошкольных образовательных учреждений к началу нового учебного года»</t>
  </si>
  <si>
    <t>Мероприятие 2.01 «Обеспечение ремонтных работ, приобретение и установка спортивно-игрового оборудования, благоустройство территорий в муниципальных бюджетных дошкольных образовательных учреждениях»</t>
  </si>
  <si>
    <t>Мероприятие 2.02 «Обеспечение комплексной безопасности зданий и помещений муниципальных бюджетных дошкольных образовательных учреждений»</t>
  </si>
  <si>
    <t>Мероприятие 2.03 «Осуществление комплекса мер по обеспечению теплового режима и энергосбережения в муниципальных бюджетных дошкольных образовательных учреждениях»</t>
  </si>
  <si>
    <r>
      <t>Задача 2</t>
    </r>
    <r>
      <rPr>
        <sz val="14"/>
        <color rgb="FF000000"/>
        <rFont val="Times New Roman"/>
        <family val="1"/>
        <charset val="204"/>
      </rPr>
      <t xml:space="preserve"> «Укрепление материально-технической базы муниципальных бюджетных дошкольных образовательных учреждений»</t>
    </r>
  </si>
  <si>
    <r>
      <t xml:space="preserve">Задача 3 </t>
    </r>
    <r>
      <rPr>
        <sz val="14"/>
        <color rgb="FF000000"/>
        <rFont val="Times New Roman"/>
        <family val="1"/>
        <charset val="204"/>
      </rPr>
      <t>«Организация предоставления компенсации части родительской платы за присмотр и уход за ребенком в муниципальных образовательных учреждениях, реализующих основную общеобразовательную программу дошкольного образования»</t>
    </r>
  </si>
  <si>
    <t>Показатель 1 «Количество муниципальных бюджетных дошкольных образовательных учреждений, осуществляющих выплату компенсации части родительской платы»</t>
  </si>
  <si>
    <t>Показатель 2 «Количество дошкольных отделений общеобразовательных школ,  осуществляющих выплату компенсации части родительской платы»</t>
  </si>
  <si>
    <t>Мероприятие 3.01  «Обеспечение   предоставления компенсации части родительской платы за присмотр и уход за ребенком в муниципальных  образовательных учреждениях, реализующих основную общеобразовательную программу дошкольного образования»</t>
  </si>
  <si>
    <t>Показатель 2 «Количество дошкольных отделений общеобразовательных школ, осуществляющих выплату компенсации части родительской платы»</t>
  </si>
  <si>
    <t>Административное мероприятие 3.02 «Организация контроля за расходованием средств на предоставление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</si>
  <si>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t>Показатель 1 «Количество  вновь введенных мест в муниципальных бюджетных  дошкольных образовательных учреждениях»</t>
  </si>
  <si>
    <t>Показатель 1 «Количество  вновь введенных мест в муниципальных бюджетных дошкольных образовательных учреждениях»</t>
  </si>
  <si>
    <t>Мероприятие 5.05 «Ремонт, устройство спортивного оборудования и плоскостных сооружений на территориях общеобразовательных  учреждений»</t>
  </si>
  <si>
    <t>Показатель 1 «Количество общеобразовательных учреждений, принявших участие в ремонте, устройстве спортивного оборудования и плоскостных сооружений»</t>
  </si>
  <si>
    <t>Мероприятие  4.01 «Детский сад на 190 мест, г.Тверь, Московский  район, ул. Склизкова»</t>
  </si>
  <si>
    <t xml:space="preserve">Мероприятие 4.02 «Детский сад в г.Тверь, Московский район, микрорайон «Южный», ул. Левитана» </t>
  </si>
  <si>
    <t>Мероприятие 2.01  «Проведение капитального ремонта и приобретение оборудования в целях обеспечения односменного режима обучения в общеобразовательных учреждениях (в рамках реализации национального проекта «Образование»  (ФП «Современная школа»))»</t>
  </si>
  <si>
    <t>Мероприятие 2.02 «Средняя общеобразовательная школа на 1224 места в микрорайоне «Радужный»</t>
  </si>
  <si>
    <r>
      <t xml:space="preserve">Задача 2 </t>
    </r>
    <r>
      <rPr>
        <sz val="14"/>
        <rFont val="Times New Roman"/>
        <family val="1"/>
        <charset val="204"/>
      </rPr>
      <t>«Реконструкция, создание новых мест в общеобразовательных учреждениях, в т.ч. в рамках реализации национального проекта «Образование» (ФП «Современная школа»)»</t>
    </r>
  </si>
  <si>
    <t>Показатель 1 «Количество муниципальных бюджетных дошкольных образовательных учреждений, определенных для выполнения муниципального задания»</t>
  </si>
  <si>
    <r>
      <t>Показатель 1 «Количество образовательных учреждений, в которых проведен капитальный ремонт и приобретено оборудование в целях обеспечения односменного режима обучения в общеобразовательных учреждениях</t>
    </r>
    <r>
      <rPr>
        <sz val="11"/>
        <color rgb="FF000000"/>
        <rFont val="Calibri"/>
        <family val="2"/>
        <charset val="204"/>
      </rPr>
      <t>»</t>
    </r>
  </si>
  <si>
    <t>Показатель 1 «Количество учреждений, в которых осуществлены ремонтные работы, приобретение и установка спортивно-игрового оборудования, благоустройство территорий»</t>
  </si>
  <si>
    <t>Показатель 1 «Количество отчетов о расходах по осуществлению выплаты компенсации части родительской платы за содержание ребенка в муниципальных образовательных учреждениях, реализующих основную общеобразовательную программу дошкольного образования»</t>
  </si>
  <si>
    <r>
      <t>Задача 1</t>
    </r>
    <r>
      <rPr>
        <sz val="14"/>
        <rFont val="Times New Roman"/>
        <family val="1"/>
        <charset val="204"/>
      </rPr>
      <t xml:space="preserve"> «Обеспечение жизнедеятельности муниципальных образовательных учреждений, реализующих основную общеобразовательную программу дошкольного образования»</t>
    </r>
  </si>
  <si>
    <r>
      <t xml:space="preserve">Задача 4 </t>
    </r>
    <r>
      <rPr>
        <sz val="14"/>
        <rFont val="Times New Roman"/>
        <family val="1"/>
        <charset val="204"/>
      </rPr>
      <t>«Ввод новых зданий в сеть муниципальных дошкольных образовательных учреждений» (в рамках реализации национального проекта «Демография» (ФП «Содействие занятости женщин-создание условий дошкольного образования для детей в возрасте до трех лет»)</t>
    </r>
  </si>
  <si>
    <t>Мероприятие 1.01 «Обеспечение содержания зданий и сооружений, обустройство прилегающих к ним территорий в муниципальных бюджетных общеобразовательных  учреждениях в рамках муниципального задания»</t>
  </si>
  <si>
    <t>Мероприятие 1.02 «Обеспечение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учреждениях в рамках муниципального задания»</t>
  </si>
  <si>
    <t xml:space="preserve">Мероприятие 2.01 «Осуществление ремонтных работ  в муниципальных образовательных учреждениях дополнительного образования детских оздоровительно-образовательных лагерях и детской даче «Отмичи»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</si>
  <si>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Условные обозначения:
д. - дом
г. - город
МКУ «СЕЗ УО г. Твери» - муниципальное казенное учреждение «Служба единого заказчика учреждений образования города Твери»
МКУ «ЦБ УО  г. Твери» - муниципальное казенное учреждении «Централизованная бухгалтерия учреждений образования города Твери»
МКУ «ЦРО  г. Твери» - муниципальное казенное учреждение «Центр развития образования города Твери»
пер.- переулок
ул. - улица
ФП - федеральный проект</t>
  </si>
  <si>
    <t>Приложение 7 
 к постановлению Администрации города Твери  
от «25» декабря  2020 № 1533
«Приложение  1 к муниципальной программе города Твери
«Развитие образования города Твери» на 2021 - 2026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</si>
</sst>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_-* #,##0.00_р_._-;\-* #,##0.00_р_._-;_-* \-??_р_._-;_-@_-"/>
  </numFmts>
  <fonts count="18" x14ac:knownFonts="1">
    <font>
      <sz val="11"/>
      <color rgb="FF000000"/>
      <name val="Calibri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2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3">
    <xf numFmtId="0" fontId="0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wrapText="1"/>
    </xf>
    <xf numFmtId="0" fontId="4" fillId="0" borderId="4" xfId="0" applyNumberFormat="1" applyFont="1" applyBorder="1" applyAlignment="1">
      <alignment horizontal="center" vertical="top" wrapText="1"/>
    </xf>
    <xf numFmtId="0" fontId="3" fillId="0" borderId="4" xfId="0" applyNumberFormat="1" applyFont="1" applyBorder="1" applyAlignment="1">
      <alignment vertical="top" wrapText="1"/>
    </xf>
    <xf numFmtId="0" fontId="3" fillId="0" borderId="4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2" fillId="0" borderId="4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5" fillId="0" borderId="0" xfId="0" applyNumberFormat="1" applyFont="1"/>
    <xf numFmtId="0" fontId="2" fillId="0" borderId="0" xfId="0" applyNumberFormat="1" applyFont="1"/>
    <xf numFmtId="0" fontId="6" fillId="0" borderId="0" xfId="0" applyNumberFormat="1" applyFont="1"/>
    <xf numFmtId="0" fontId="2" fillId="2" borderId="4" xfId="0" applyNumberFormat="1" applyFont="1" applyFill="1" applyBorder="1" applyAlignment="1">
      <alignment horizontal="center" vertical="center" wrapText="1"/>
    </xf>
    <xf numFmtId="164" fontId="2" fillId="0" borderId="0" xfId="0" applyNumberFormat="1" applyFont="1"/>
    <xf numFmtId="0" fontId="7" fillId="0" borderId="0" xfId="0" applyNumberFormat="1" applyFont="1"/>
    <xf numFmtId="3" fontId="2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4" fontId="2" fillId="0" borderId="15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vertical="top" wrapText="1"/>
    </xf>
    <xf numFmtId="0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vertical="center" wrapText="1"/>
    </xf>
    <xf numFmtId="0" fontId="3" fillId="0" borderId="0" xfId="0" applyNumberFormat="1" applyFont="1" applyAlignment="1">
      <alignment vertical="top"/>
    </xf>
    <xf numFmtId="166" fontId="1" fillId="0" borderId="0" xfId="0" applyNumberFormat="1" applyFont="1"/>
    <xf numFmtId="2" fontId="1" fillId="0" borderId="0" xfId="0" applyNumberFormat="1" applyFont="1"/>
    <xf numFmtId="165" fontId="2" fillId="3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top" wrapText="1"/>
    </xf>
    <xf numFmtId="0" fontId="2" fillId="3" borderId="4" xfId="0" applyNumberFormat="1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top" wrapText="1"/>
    </xf>
    <xf numFmtId="0" fontId="4" fillId="0" borderId="4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vertical="top" wrapText="1"/>
    </xf>
    <xf numFmtId="164" fontId="10" fillId="0" borderId="16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11" fillId="3" borderId="4" xfId="0" applyNumberFormat="1" applyFont="1" applyFill="1" applyBorder="1" applyAlignment="1">
      <alignment horizontal="center" vertical="top" wrapText="1"/>
    </xf>
    <xf numFmtId="165" fontId="2" fillId="0" borderId="4" xfId="0" applyNumberFormat="1" applyFont="1" applyFill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/>
    <xf numFmtId="0" fontId="2" fillId="0" borderId="0" xfId="0" applyNumberFormat="1" applyFont="1" applyFill="1"/>
    <xf numFmtId="164" fontId="2" fillId="0" borderId="0" xfId="0" applyNumberFormat="1" applyFont="1" applyFill="1"/>
    <xf numFmtId="4" fontId="2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/>
    <xf numFmtId="0" fontId="12" fillId="0" borderId="0" xfId="0" applyNumberFormat="1" applyFont="1"/>
    <xf numFmtId="0" fontId="13" fillId="0" borderId="0" xfId="0" applyNumberFormat="1" applyFont="1"/>
    <xf numFmtId="3" fontId="9" fillId="0" borderId="4" xfId="0" applyNumberFormat="1" applyFont="1" applyFill="1" applyBorder="1" applyAlignment="1">
      <alignment horizontal="center" vertical="center" wrapText="1"/>
    </xf>
    <xf numFmtId="0" fontId="2" fillId="3" borderId="4" xfId="0" applyNumberFormat="1" applyFont="1" applyFill="1" applyBorder="1" applyAlignment="1">
      <alignment vertical="top" wrapText="1"/>
    </xf>
    <xf numFmtId="164" fontId="2" fillId="3" borderId="4" xfId="0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/>
    <xf numFmtId="0" fontId="7" fillId="0" borderId="0" xfId="0" applyNumberFormat="1" applyFont="1" applyFill="1"/>
    <xf numFmtId="0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center" wrapText="1"/>
    </xf>
    <xf numFmtId="0" fontId="15" fillId="0" borderId="0" xfId="0" applyNumberFormat="1" applyFont="1"/>
    <xf numFmtId="0" fontId="16" fillId="0" borderId="0" xfId="0" applyNumberFormat="1" applyFont="1"/>
    <xf numFmtId="0" fontId="17" fillId="4" borderId="0" xfId="0" applyNumberFormat="1" applyFont="1" applyFill="1"/>
    <xf numFmtId="0" fontId="2" fillId="0" borderId="4" xfId="0" applyNumberFormat="1" applyFont="1" applyFill="1" applyBorder="1" applyAlignment="1">
      <alignment horizontal="left" vertical="center" wrapText="1"/>
    </xf>
    <xf numFmtId="0" fontId="9" fillId="3" borderId="4" xfId="0" applyNumberFormat="1" applyFont="1" applyFill="1" applyBorder="1" applyAlignment="1">
      <alignment vertical="top" wrapText="1"/>
    </xf>
    <xf numFmtId="0" fontId="9" fillId="0" borderId="4" xfId="0" applyNumberFormat="1" applyFont="1" applyFill="1" applyBorder="1" applyAlignment="1">
      <alignment horizontal="center" vertical="center" wrapText="1"/>
    </xf>
    <xf numFmtId="3" fontId="9" fillId="3" borderId="4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14" fillId="5" borderId="4" xfId="0" applyNumberFormat="1" applyFont="1" applyFill="1" applyBorder="1" applyAlignment="1">
      <alignment vertical="top" wrapText="1"/>
    </xf>
    <xf numFmtId="0" fontId="9" fillId="5" borderId="4" xfId="0" applyNumberFormat="1" applyFont="1" applyFill="1" applyBorder="1" applyAlignment="1">
      <alignment horizontal="center" vertical="center" wrapText="1"/>
    </xf>
    <xf numFmtId="164" fontId="14" fillId="5" borderId="4" xfId="0" applyNumberFormat="1" applyFont="1" applyFill="1" applyBorder="1" applyAlignment="1">
      <alignment horizontal="center" vertical="center" wrapText="1"/>
    </xf>
    <xf numFmtId="0" fontId="14" fillId="5" borderId="4" xfId="0" applyNumberFormat="1" applyFont="1" applyFill="1" applyBorder="1" applyAlignment="1">
      <alignment horizontal="center" vertical="center" wrapText="1"/>
    </xf>
    <xf numFmtId="0" fontId="3" fillId="5" borderId="4" xfId="0" applyNumberFormat="1" applyFont="1" applyFill="1" applyBorder="1" applyAlignment="1">
      <alignment vertical="top" wrapText="1"/>
    </xf>
    <xf numFmtId="0" fontId="3" fillId="5" borderId="4" xfId="0" applyNumberFormat="1" applyFont="1" applyFill="1" applyBorder="1" applyAlignment="1">
      <alignment horizontal="center" vertical="center" wrapText="1"/>
    </xf>
    <xf numFmtId="164" fontId="3" fillId="5" borderId="4" xfId="0" applyNumberFormat="1" applyFont="1" applyFill="1" applyBorder="1" applyAlignment="1">
      <alignment horizontal="center" vertical="center" wrapText="1"/>
    </xf>
    <xf numFmtId="0" fontId="2" fillId="5" borderId="4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top" wrapText="1"/>
    </xf>
    <xf numFmtId="0" fontId="4" fillId="5" borderId="4" xfId="0" applyNumberFormat="1" applyFont="1" applyFill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12" xfId="0" applyNumberFormat="1" applyFont="1" applyBorder="1" applyAlignment="1">
      <alignment horizontal="center" vertical="center" wrapText="1"/>
    </xf>
    <xf numFmtId="0" fontId="4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12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2" fillId="0" borderId="14" xfId="0" applyNumberFormat="1" applyFont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2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2" xfId="0" applyNumberFormat="1" applyFont="1" applyFill="1" applyBorder="1" applyAlignment="1">
      <alignment horizontal="left" vertical="center" wrapText="1"/>
    </xf>
    <xf numFmtId="0" fontId="9" fillId="0" borderId="14" xfId="0" applyNumberFormat="1" applyFont="1" applyFill="1" applyBorder="1" applyAlignment="1">
      <alignment horizontal="left" vertical="top" wrapText="1"/>
    </xf>
    <xf numFmtId="0" fontId="9" fillId="0" borderId="12" xfId="0" applyNumberFormat="1" applyFont="1" applyFill="1" applyBorder="1" applyAlignment="1">
      <alignment horizontal="left" vertical="top" wrapText="1"/>
    </xf>
    <xf numFmtId="0" fontId="9" fillId="0" borderId="14" xfId="0" applyNumberFormat="1" applyFont="1" applyFill="1" applyBorder="1" applyAlignment="1">
      <alignment horizontal="left" vertical="center" wrapText="1"/>
    </xf>
    <xf numFmtId="0" fontId="9" fillId="0" borderId="13" xfId="0" applyNumberFormat="1" applyFont="1" applyFill="1" applyBorder="1" applyAlignment="1">
      <alignment horizontal="left" vertical="center" wrapText="1"/>
    </xf>
    <xf numFmtId="0" fontId="9" fillId="0" borderId="1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vertical="top" wrapText="1"/>
    </xf>
    <xf numFmtId="0" fontId="2" fillId="0" borderId="12" xfId="0" applyNumberFormat="1" applyFont="1" applyFill="1" applyBorder="1" applyAlignment="1">
      <alignment vertical="top" wrapText="1"/>
    </xf>
    <xf numFmtId="0" fontId="9" fillId="0" borderId="4" xfId="0" applyNumberFormat="1" applyFont="1" applyFill="1" applyBorder="1" applyAlignment="1">
      <alignment horizontal="left" vertical="center" wrapText="1"/>
    </xf>
    <xf numFmtId="0" fontId="9" fillId="0" borderId="4" xfId="0" applyNumberFormat="1" applyFont="1" applyFill="1" applyBorder="1" applyAlignment="1">
      <alignment vertical="top" wrapText="1"/>
    </xf>
    <xf numFmtId="0" fontId="9" fillId="0" borderId="13" xfId="0" applyNumberFormat="1" applyFont="1" applyFill="1" applyBorder="1" applyAlignment="1">
      <alignment vertical="top" wrapText="1"/>
    </xf>
    <xf numFmtId="0" fontId="9" fillId="0" borderId="12" xfId="0" applyNumberFormat="1" applyFont="1" applyFill="1" applyBorder="1" applyAlignment="1">
      <alignment vertical="top" wrapText="1"/>
    </xf>
    <xf numFmtId="0" fontId="9" fillId="0" borderId="4" xfId="0" applyNumberFormat="1" applyFont="1" applyFill="1" applyBorder="1" applyAlignment="1">
      <alignment vertical="center" wrapText="1"/>
    </xf>
    <xf numFmtId="0" fontId="9" fillId="0" borderId="13" xfId="0" applyNumberFormat="1" applyFont="1" applyFill="1" applyBorder="1" applyAlignment="1">
      <alignment vertical="center" wrapText="1"/>
    </xf>
    <xf numFmtId="0" fontId="9" fillId="0" borderId="12" xfId="0" applyNumberFormat="1" applyFont="1" applyFill="1" applyBorder="1" applyAlignment="1">
      <alignment vertical="center" wrapText="1"/>
    </xf>
    <xf numFmtId="0" fontId="2" fillId="3" borderId="4" xfId="0" applyNumberFormat="1" applyFont="1" applyFill="1" applyBorder="1" applyAlignment="1">
      <alignment horizontal="left" vertical="center" wrapText="1"/>
    </xf>
    <xf numFmtId="0" fontId="2" fillId="3" borderId="12" xfId="0" applyNumberFormat="1" applyFont="1" applyFill="1" applyBorder="1" applyAlignment="1">
      <alignment horizontal="left" vertical="center" wrapText="1"/>
    </xf>
    <xf numFmtId="0" fontId="9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4" fillId="0" borderId="9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11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vertical="center" wrapText="1"/>
    </xf>
    <xf numFmtId="0" fontId="2" fillId="0" borderId="12" xfId="0" applyNumberFormat="1" applyFont="1" applyBorder="1" applyAlignment="1">
      <alignment vertical="center" wrapText="1"/>
    </xf>
    <xf numFmtId="0" fontId="4" fillId="0" borderId="12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8"/>
  <sheetViews>
    <sheetView tabSelected="1" view="pageBreakPreview" zoomScale="40" zoomScaleNormal="60" zoomScaleSheetLayoutView="40" zoomScalePageLayoutView="50" workbookViewId="0">
      <selection activeCell="B1" sqref="B1:AB1"/>
    </sheetView>
  </sheetViews>
  <sheetFormatPr defaultColWidth="8.85546875" defaultRowHeight="18.75" x14ac:dyDescent="0.3"/>
  <cols>
    <col min="1" max="1" width="4" style="1" customWidth="1"/>
    <col min="2" max="12" width="4.42578125" style="1" customWidth="1"/>
    <col min="13" max="13" width="4.85546875" style="1" customWidth="1"/>
    <col min="14" max="18" width="4.42578125" style="1" customWidth="1"/>
    <col min="19" max="19" width="91.5703125" style="2" customWidth="1"/>
    <col min="20" max="20" width="12.85546875" style="1" customWidth="1"/>
    <col min="21" max="21" width="20.140625" style="1" customWidth="1"/>
    <col min="22" max="22" width="19" style="1" customWidth="1"/>
    <col min="23" max="23" width="15.42578125" style="1" customWidth="1"/>
    <col min="24" max="24" width="15.5703125" style="1" customWidth="1"/>
    <col min="25" max="25" width="16.42578125" style="1" customWidth="1"/>
    <col min="26" max="26" width="16.140625" style="1" customWidth="1"/>
    <col min="27" max="27" width="20" style="1" customWidth="1"/>
    <col min="28" max="28" width="9.42578125" style="1" customWidth="1"/>
    <col min="29" max="29" width="33.140625" style="1" customWidth="1"/>
    <col min="30" max="30" width="18" style="1" customWidth="1"/>
    <col min="31" max="31" width="8.85546875" style="1" customWidth="1"/>
    <col min="32" max="16384" width="8.85546875" style="1"/>
  </cols>
  <sheetData>
    <row r="1" spans="2:30" ht="138" customHeight="1" x14ac:dyDescent="0.3">
      <c r="B1" s="116" t="s">
        <v>176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</row>
    <row r="2" spans="2:30" ht="39.75" customHeight="1" x14ac:dyDescent="0.25">
      <c r="B2" s="117" t="s">
        <v>0</v>
      </c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</row>
    <row r="3" spans="2:30" ht="24" customHeight="1" x14ac:dyDescent="0.3">
      <c r="B3" s="118" t="s">
        <v>1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</row>
    <row r="4" spans="2:30" ht="15" customHeight="1" x14ac:dyDescent="0.25">
      <c r="B4" s="119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1"/>
    </row>
    <row r="5" spans="2:30" ht="38.25" customHeight="1" x14ac:dyDescent="0.25">
      <c r="B5" s="122" t="s">
        <v>2</v>
      </c>
      <c r="C5" s="123"/>
      <c r="D5" s="124"/>
      <c r="E5" s="122" t="s">
        <v>3</v>
      </c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9"/>
      <c r="S5" s="130" t="s">
        <v>4</v>
      </c>
      <c r="T5" s="122" t="s">
        <v>5</v>
      </c>
      <c r="U5" s="122" t="s">
        <v>6</v>
      </c>
      <c r="V5" s="128"/>
      <c r="W5" s="128"/>
      <c r="X5" s="128"/>
      <c r="Y5" s="128"/>
      <c r="Z5" s="129"/>
      <c r="AA5" s="122" t="s">
        <v>7</v>
      </c>
      <c r="AB5" s="129"/>
    </row>
    <row r="6" spans="2:30" ht="63" customHeight="1" x14ac:dyDescent="0.25">
      <c r="B6" s="125"/>
      <c r="C6" s="126"/>
      <c r="D6" s="127"/>
      <c r="E6" s="122" t="s">
        <v>8</v>
      </c>
      <c r="F6" s="129"/>
      <c r="G6" s="122" t="s">
        <v>9</v>
      </c>
      <c r="H6" s="129"/>
      <c r="I6" s="122" t="s">
        <v>10</v>
      </c>
      <c r="J6" s="128"/>
      <c r="K6" s="128"/>
      <c r="L6" s="128"/>
      <c r="M6" s="128"/>
      <c r="N6" s="128"/>
      <c r="O6" s="128"/>
      <c r="P6" s="128"/>
      <c r="Q6" s="128"/>
      <c r="R6" s="129"/>
      <c r="S6" s="131"/>
      <c r="T6" s="132"/>
      <c r="U6" s="3">
        <v>2021</v>
      </c>
      <c r="V6" s="3">
        <v>2022</v>
      </c>
      <c r="W6" s="3">
        <v>2023</v>
      </c>
      <c r="X6" s="3">
        <v>2024</v>
      </c>
      <c r="Y6" s="3">
        <v>2025</v>
      </c>
      <c r="Z6" s="3">
        <v>2026</v>
      </c>
      <c r="AA6" s="3" t="s">
        <v>11</v>
      </c>
      <c r="AB6" s="4" t="s">
        <v>12</v>
      </c>
    </row>
    <row r="7" spans="2:30" ht="15.75" x14ac:dyDescent="0.25">
      <c r="B7" s="4">
        <v>1</v>
      </c>
      <c r="C7" s="4">
        <v>2</v>
      </c>
      <c r="D7" s="4">
        <v>3</v>
      </c>
      <c r="E7" s="4">
        <v>4</v>
      </c>
      <c r="F7" s="4">
        <v>5</v>
      </c>
      <c r="G7" s="4">
        <v>6</v>
      </c>
      <c r="H7" s="4">
        <v>7</v>
      </c>
      <c r="I7" s="4">
        <v>8</v>
      </c>
      <c r="J7" s="4">
        <v>9</v>
      </c>
      <c r="K7" s="4">
        <v>10</v>
      </c>
      <c r="L7" s="4">
        <v>11</v>
      </c>
      <c r="M7" s="4">
        <v>12</v>
      </c>
      <c r="N7" s="4">
        <v>13</v>
      </c>
      <c r="O7" s="4">
        <v>14</v>
      </c>
      <c r="P7" s="4">
        <v>15</v>
      </c>
      <c r="Q7" s="4">
        <v>16</v>
      </c>
      <c r="R7" s="4">
        <v>17</v>
      </c>
      <c r="S7" s="4">
        <v>18</v>
      </c>
      <c r="T7" s="4">
        <v>19</v>
      </c>
      <c r="U7" s="4">
        <v>20</v>
      </c>
      <c r="V7" s="4">
        <v>21</v>
      </c>
      <c r="W7" s="4">
        <v>22</v>
      </c>
      <c r="X7" s="4">
        <v>23</v>
      </c>
      <c r="Y7" s="4">
        <v>24</v>
      </c>
      <c r="Z7" s="4">
        <v>25</v>
      </c>
      <c r="AA7" s="4">
        <v>26</v>
      </c>
      <c r="AB7" s="4">
        <v>27</v>
      </c>
    </row>
    <row r="8" spans="2:30" ht="36.75" customHeight="1" x14ac:dyDescent="0.25">
      <c r="B8" s="35">
        <v>0</v>
      </c>
      <c r="C8" s="35">
        <v>1</v>
      </c>
      <c r="D8" s="35">
        <v>1</v>
      </c>
      <c r="E8" s="35">
        <v>0</v>
      </c>
      <c r="F8" s="35">
        <v>0</v>
      </c>
      <c r="G8" s="35">
        <v>0</v>
      </c>
      <c r="H8" s="35">
        <v>0</v>
      </c>
      <c r="I8" s="35">
        <v>0</v>
      </c>
      <c r="J8" s="35">
        <v>0</v>
      </c>
      <c r="K8" s="35">
        <v>0</v>
      </c>
      <c r="L8" s="35">
        <v>0</v>
      </c>
      <c r="M8" s="35">
        <v>0</v>
      </c>
      <c r="N8" s="35">
        <v>0</v>
      </c>
      <c r="O8" s="35">
        <v>0</v>
      </c>
      <c r="P8" s="35">
        <v>0</v>
      </c>
      <c r="Q8" s="35">
        <v>0</v>
      </c>
      <c r="R8" s="35">
        <v>0</v>
      </c>
      <c r="S8" s="6" t="s">
        <v>138</v>
      </c>
      <c r="T8" s="3" t="s">
        <v>13</v>
      </c>
      <c r="U8" s="33">
        <f t="shared" ref="U8:Z8" si="0">U16+U63+U120+U138+U169</f>
        <v>5706606.6000000006</v>
      </c>
      <c r="V8" s="33">
        <f t="shared" si="0"/>
        <v>4492523.4000000004</v>
      </c>
      <c r="W8" s="33">
        <f t="shared" si="0"/>
        <v>4476931</v>
      </c>
      <c r="X8" s="33">
        <f t="shared" si="0"/>
        <v>4284745.9000000004</v>
      </c>
      <c r="Y8" s="33">
        <f t="shared" si="0"/>
        <v>4287145.9000000004</v>
      </c>
      <c r="Z8" s="33">
        <f t="shared" si="0"/>
        <v>4289545.9000000004</v>
      </c>
      <c r="AA8" s="33">
        <f>U8+V8+W8+X8+Y8+Z8</f>
        <v>27537498.699999996</v>
      </c>
      <c r="AB8" s="7">
        <v>2026</v>
      </c>
      <c r="AC8" s="8"/>
      <c r="AD8" s="8"/>
    </row>
    <row r="9" spans="2:30" ht="75.75" customHeight="1" x14ac:dyDescent="0.5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9" t="s">
        <v>14</v>
      </c>
      <c r="T9" s="10"/>
      <c r="U9" s="30"/>
      <c r="V9" s="30"/>
      <c r="W9" s="30"/>
      <c r="X9" s="30"/>
      <c r="Y9" s="30" t="s">
        <v>15</v>
      </c>
      <c r="Z9" s="30"/>
      <c r="AA9" s="30"/>
      <c r="AB9" s="10"/>
      <c r="AC9" s="11"/>
    </row>
    <row r="10" spans="2:30" ht="77.25" customHeight="1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9" t="s">
        <v>16</v>
      </c>
      <c r="T10" s="10" t="s">
        <v>17</v>
      </c>
      <c r="U10" s="28">
        <v>77.7</v>
      </c>
      <c r="V10" s="28">
        <v>77.7</v>
      </c>
      <c r="W10" s="28">
        <v>77.7</v>
      </c>
      <c r="X10" s="28">
        <v>77.8</v>
      </c>
      <c r="Y10" s="28">
        <v>77.8</v>
      </c>
      <c r="Z10" s="28">
        <v>77.900000000000006</v>
      </c>
      <c r="AA10" s="28">
        <v>77.900000000000006</v>
      </c>
      <c r="AB10" s="10">
        <v>2026</v>
      </c>
    </row>
    <row r="11" spans="2:30" ht="37.5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9" t="s">
        <v>18</v>
      </c>
      <c r="T11" s="10" t="s">
        <v>17</v>
      </c>
      <c r="U11" s="28">
        <v>100</v>
      </c>
      <c r="V11" s="28">
        <v>100</v>
      </c>
      <c r="W11" s="28">
        <v>100</v>
      </c>
      <c r="X11" s="28">
        <v>100</v>
      </c>
      <c r="Y11" s="28">
        <v>100</v>
      </c>
      <c r="Z11" s="28">
        <v>100</v>
      </c>
      <c r="AA11" s="28">
        <v>100</v>
      </c>
      <c r="AB11" s="10">
        <v>2026</v>
      </c>
    </row>
    <row r="12" spans="2:30" ht="60.75" customHeight="1" x14ac:dyDescent="0.3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9" t="s">
        <v>19</v>
      </c>
      <c r="T12" s="29" t="s">
        <v>17</v>
      </c>
      <c r="U12" s="41">
        <v>93</v>
      </c>
      <c r="V12" s="41">
        <v>93</v>
      </c>
      <c r="W12" s="41">
        <v>93</v>
      </c>
      <c r="X12" s="41">
        <v>93</v>
      </c>
      <c r="Y12" s="41">
        <v>93</v>
      </c>
      <c r="Z12" s="41">
        <v>94</v>
      </c>
      <c r="AA12" s="41">
        <v>94</v>
      </c>
      <c r="AB12" s="29">
        <v>2026</v>
      </c>
      <c r="AC12" s="53"/>
    </row>
    <row r="13" spans="2:30" ht="58.5" customHeight="1" x14ac:dyDescent="0.3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9" t="s">
        <v>20</v>
      </c>
      <c r="T13" s="10" t="s">
        <v>17</v>
      </c>
      <c r="U13" s="41">
        <v>20.7</v>
      </c>
      <c r="V13" s="41">
        <v>20.7</v>
      </c>
      <c r="W13" s="41">
        <v>20.5</v>
      </c>
      <c r="X13" s="41">
        <v>20.5</v>
      </c>
      <c r="Y13" s="41">
        <v>20.3</v>
      </c>
      <c r="Z13" s="41">
        <v>20</v>
      </c>
      <c r="AA13" s="41">
        <v>20</v>
      </c>
      <c r="AB13" s="29">
        <v>2026</v>
      </c>
      <c r="AC13" s="53"/>
    </row>
    <row r="14" spans="2:30" ht="93.75" customHeight="1" x14ac:dyDescent="0.3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9" t="s">
        <v>21</v>
      </c>
      <c r="T14" s="10" t="s">
        <v>17</v>
      </c>
      <c r="U14" s="41">
        <v>97.2</v>
      </c>
      <c r="V14" s="41">
        <v>97.4</v>
      </c>
      <c r="W14" s="41">
        <v>97.5</v>
      </c>
      <c r="X14" s="41">
        <v>97.6</v>
      </c>
      <c r="Y14" s="41">
        <v>97.9</v>
      </c>
      <c r="Z14" s="41">
        <v>98</v>
      </c>
      <c r="AA14" s="41">
        <v>98</v>
      </c>
      <c r="AB14" s="29">
        <v>2026</v>
      </c>
      <c r="AC14" s="12"/>
    </row>
    <row r="15" spans="2:30" ht="76.5" customHeight="1" x14ac:dyDescent="0.3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9" t="s">
        <v>22</v>
      </c>
      <c r="T15" s="30" t="s">
        <v>17</v>
      </c>
      <c r="U15" s="41">
        <v>76.599999999999994</v>
      </c>
      <c r="V15" s="41">
        <v>78</v>
      </c>
      <c r="W15" s="41">
        <v>79</v>
      </c>
      <c r="X15" s="41">
        <v>80</v>
      </c>
      <c r="Y15" s="41">
        <v>80</v>
      </c>
      <c r="Z15" s="41">
        <v>80</v>
      </c>
      <c r="AA15" s="41">
        <v>80</v>
      </c>
      <c r="AB15" s="29">
        <v>2026</v>
      </c>
      <c r="AC15" s="53"/>
    </row>
    <row r="16" spans="2:30" s="48" customFormat="1" ht="23.25" customHeight="1" x14ac:dyDescent="0.3">
      <c r="B16" s="81">
        <v>0</v>
      </c>
      <c r="C16" s="81">
        <v>1</v>
      </c>
      <c r="D16" s="81">
        <v>1</v>
      </c>
      <c r="E16" s="81">
        <v>0</v>
      </c>
      <c r="F16" s="81">
        <v>7</v>
      </c>
      <c r="G16" s="81">
        <v>0</v>
      </c>
      <c r="H16" s="81">
        <v>0</v>
      </c>
      <c r="I16" s="81">
        <v>0</v>
      </c>
      <c r="J16" s="81">
        <v>1</v>
      </c>
      <c r="K16" s="81">
        <v>1</v>
      </c>
      <c r="L16" s="81">
        <v>0</v>
      </c>
      <c r="M16" s="81">
        <v>0</v>
      </c>
      <c r="N16" s="81">
        <v>0</v>
      </c>
      <c r="O16" s="81">
        <v>0</v>
      </c>
      <c r="P16" s="81">
        <v>0</v>
      </c>
      <c r="Q16" s="81">
        <v>0</v>
      </c>
      <c r="R16" s="81">
        <v>0</v>
      </c>
      <c r="S16" s="77" t="s">
        <v>23</v>
      </c>
      <c r="T16" s="78" t="s">
        <v>13</v>
      </c>
      <c r="U16" s="79">
        <f t="shared" ref="U16:Z16" si="1">U17+U32+U42+U51</f>
        <v>2284022.4</v>
      </c>
      <c r="V16" s="79">
        <f t="shared" si="1"/>
        <v>1829045.6</v>
      </c>
      <c r="W16" s="79">
        <f t="shared" si="1"/>
        <v>1823512.7000000002</v>
      </c>
      <c r="X16" s="79">
        <f t="shared" si="1"/>
        <v>1820800.7000000002</v>
      </c>
      <c r="Y16" s="79">
        <f t="shared" si="1"/>
        <v>1820800.7000000002</v>
      </c>
      <c r="Z16" s="79">
        <f t="shared" si="1"/>
        <v>1820800.7000000002</v>
      </c>
      <c r="AA16" s="79">
        <f>U16+V16+W16+X16+Y16+Z16</f>
        <v>11398982.800000001</v>
      </c>
      <c r="AB16" s="78">
        <v>2026</v>
      </c>
      <c r="AC16" s="49"/>
    </row>
    <row r="17" spans="2:29" s="48" customFormat="1" ht="56.25" x14ac:dyDescent="0.3">
      <c r="B17" s="81">
        <v>0</v>
      </c>
      <c r="C17" s="81">
        <v>1</v>
      </c>
      <c r="D17" s="81">
        <v>1</v>
      </c>
      <c r="E17" s="81">
        <v>0</v>
      </c>
      <c r="F17" s="81">
        <v>7</v>
      </c>
      <c r="G17" s="81">
        <v>0</v>
      </c>
      <c r="H17" s="81">
        <v>0</v>
      </c>
      <c r="I17" s="81">
        <v>0</v>
      </c>
      <c r="J17" s="81">
        <v>1</v>
      </c>
      <c r="K17" s="81">
        <v>1</v>
      </c>
      <c r="L17" s="81">
        <v>0</v>
      </c>
      <c r="M17" s="81">
        <v>1</v>
      </c>
      <c r="N17" s="81">
        <v>0</v>
      </c>
      <c r="O17" s="81">
        <v>0</v>
      </c>
      <c r="P17" s="81">
        <v>0</v>
      </c>
      <c r="Q17" s="81">
        <v>0</v>
      </c>
      <c r="R17" s="81">
        <v>0</v>
      </c>
      <c r="S17" s="73" t="s">
        <v>170</v>
      </c>
      <c r="T17" s="74" t="s">
        <v>13</v>
      </c>
      <c r="U17" s="75">
        <f>U19+U21+U24+U25+U26+U27+U20</f>
        <v>1686041.9000000001</v>
      </c>
      <c r="V17" s="75">
        <f t="shared" ref="V17:Z17" si="2">V19+V21+V24+V25+V26+V27+V20</f>
        <v>1686041.9000000001</v>
      </c>
      <c r="W17" s="75">
        <f t="shared" si="2"/>
        <v>1686041.9000000001</v>
      </c>
      <c r="X17" s="75">
        <f t="shared" si="2"/>
        <v>1686041.9000000001</v>
      </c>
      <c r="Y17" s="75">
        <f t="shared" si="2"/>
        <v>1686041.9000000001</v>
      </c>
      <c r="Z17" s="75">
        <f t="shared" si="2"/>
        <v>1686041.9000000001</v>
      </c>
      <c r="AA17" s="75">
        <f>U17+V17+W17+X17+Y17+Z17</f>
        <v>10116251.4</v>
      </c>
      <c r="AB17" s="76">
        <v>2026</v>
      </c>
      <c r="AC17" s="49"/>
    </row>
    <row r="18" spans="2:29" ht="40.5" customHeight="1" x14ac:dyDescent="0.3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36" t="s">
        <v>24</v>
      </c>
      <c r="T18" s="10" t="s">
        <v>25</v>
      </c>
      <c r="U18" s="42">
        <v>23010</v>
      </c>
      <c r="V18" s="42">
        <v>23540</v>
      </c>
      <c r="W18" s="42">
        <v>23540</v>
      </c>
      <c r="X18" s="42">
        <v>23540</v>
      </c>
      <c r="Y18" s="42">
        <v>23540</v>
      </c>
      <c r="Z18" s="42">
        <v>23540</v>
      </c>
      <c r="AA18" s="42">
        <v>23540</v>
      </c>
      <c r="AB18" s="29">
        <v>2026</v>
      </c>
      <c r="AC18" s="64"/>
    </row>
    <row r="19" spans="2:29" ht="25.5" customHeight="1" x14ac:dyDescent="0.3">
      <c r="B19" s="5">
        <v>0</v>
      </c>
      <c r="C19" s="5">
        <v>1</v>
      </c>
      <c r="D19" s="5">
        <v>1</v>
      </c>
      <c r="E19" s="5">
        <v>0</v>
      </c>
      <c r="F19" s="5">
        <v>7</v>
      </c>
      <c r="G19" s="5">
        <v>0</v>
      </c>
      <c r="H19" s="5">
        <v>1</v>
      </c>
      <c r="I19" s="5">
        <v>0</v>
      </c>
      <c r="J19" s="5">
        <v>1</v>
      </c>
      <c r="K19" s="5">
        <v>1</v>
      </c>
      <c r="L19" s="5">
        <v>0</v>
      </c>
      <c r="M19" s="5">
        <v>1</v>
      </c>
      <c r="N19" s="5">
        <v>9</v>
      </c>
      <c r="O19" s="5">
        <v>9</v>
      </c>
      <c r="P19" s="5">
        <v>9</v>
      </c>
      <c r="Q19" s="5">
        <v>9</v>
      </c>
      <c r="R19" s="5">
        <v>9</v>
      </c>
      <c r="S19" s="108" t="s">
        <v>142</v>
      </c>
      <c r="T19" s="85" t="s">
        <v>26</v>
      </c>
      <c r="U19" s="43">
        <v>614493.80000000005</v>
      </c>
      <c r="V19" s="43">
        <v>614493.80000000005</v>
      </c>
      <c r="W19" s="43">
        <v>614493.80000000005</v>
      </c>
      <c r="X19" s="43">
        <v>614493.80000000005</v>
      </c>
      <c r="Y19" s="43">
        <v>614493.80000000005</v>
      </c>
      <c r="Z19" s="43">
        <v>614493.80000000005</v>
      </c>
      <c r="AA19" s="43">
        <f>U19+V19+W19+X19+Y19+Z19</f>
        <v>3686962.8</v>
      </c>
      <c r="AB19" s="29">
        <v>2026</v>
      </c>
      <c r="AC19" s="12"/>
    </row>
    <row r="20" spans="2:29" ht="24" customHeight="1" x14ac:dyDescent="0.35">
      <c r="B20" s="5">
        <v>0</v>
      </c>
      <c r="C20" s="5">
        <v>1</v>
      </c>
      <c r="D20" s="5">
        <v>1</v>
      </c>
      <c r="E20" s="5">
        <v>0</v>
      </c>
      <c r="F20" s="5">
        <v>7</v>
      </c>
      <c r="G20" s="5">
        <v>0</v>
      </c>
      <c r="H20" s="5">
        <v>2</v>
      </c>
      <c r="I20" s="5">
        <v>0</v>
      </c>
      <c r="J20" s="5">
        <v>1</v>
      </c>
      <c r="K20" s="5">
        <v>1</v>
      </c>
      <c r="L20" s="5">
        <v>0</v>
      </c>
      <c r="M20" s="5">
        <v>1</v>
      </c>
      <c r="N20" s="5">
        <v>9</v>
      </c>
      <c r="O20" s="5">
        <v>9</v>
      </c>
      <c r="P20" s="5">
        <v>9</v>
      </c>
      <c r="Q20" s="5">
        <v>9</v>
      </c>
      <c r="R20" s="5">
        <v>9</v>
      </c>
      <c r="S20" s="109"/>
      <c r="T20" s="97"/>
      <c r="U20" s="43">
        <v>71557</v>
      </c>
      <c r="V20" s="43">
        <v>71557</v>
      </c>
      <c r="W20" s="43">
        <v>71557</v>
      </c>
      <c r="X20" s="43">
        <v>71557</v>
      </c>
      <c r="Y20" s="43">
        <v>71557</v>
      </c>
      <c r="Z20" s="43">
        <v>71557</v>
      </c>
      <c r="AA20" s="43">
        <f>U20+V20+W20+X20+Y20+Z20</f>
        <v>429342</v>
      </c>
      <c r="AB20" s="29">
        <v>2026</v>
      </c>
      <c r="AC20" s="13"/>
    </row>
    <row r="21" spans="2:29" ht="34.5" customHeight="1" x14ac:dyDescent="0.3">
      <c r="B21" s="5">
        <v>0</v>
      </c>
      <c r="C21" s="5">
        <v>1</v>
      </c>
      <c r="D21" s="5">
        <v>1</v>
      </c>
      <c r="E21" s="5">
        <v>1</v>
      </c>
      <c r="F21" s="5">
        <v>0</v>
      </c>
      <c r="G21" s="5">
        <v>0</v>
      </c>
      <c r="H21" s="5">
        <v>4</v>
      </c>
      <c r="I21" s="5">
        <v>0</v>
      </c>
      <c r="J21" s="5">
        <v>1</v>
      </c>
      <c r="K21" s="5">
        <v>1</v>
      </c>
      <c r="L21" s="5">
        <v>0</v>
      </c>
      <c r="M21" s="5">
        <v>1</v>
      </c>
      <c r="N21" s="5">
        <v>9</v>
      </c>
      <c r="O21" s="5">
        <v>9</v>
      </c>
      <c r="P21" s="5">
        <v>9</v>
      </c>
      <c r="Q21" s="5">
        <v>9</v>
      </c>
      <c r="R21" s="5">
        <v>9</v>
      </c>
      <c r="S21" s="110"/>
      <c r="T21" s="86"/>
      <c r="U21" s="43">
        <v>43.8</v>
      </c>
      <c r="V21" s="43">
        <v>43.8</v>
      </c>
      <c r="W21" s="43">
        <v>43.8</v>
      </c>
      <c r="X21" s="43">
        <v>43.8</v>
      </c>
      <c r="Y21" s="43">
        <v>43.8</v>
      </c>
      <c r="Z21" s="43">
        <v>43.8</v>
      </c>
      <c r="AA21" s="43">
        <f>U21+V21+W21+X21+Y21+Z21</f>
        <v>262.8</v>
      </c>
      <c r="AB21" s="29">
        <v>2026</v>
      </c>
      <c r="AC21" s="12"/>
    </row>
    <row r="22" spans="2:29" ht="56.25" x14ac:dyDescent="0.3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36" t="s">
        <v>166</v>
      </c>
      <c r="T22" s="10" t="s">
        <v>27</v>
      </c>
      <c r="U22" s="29">
        <v>81</v>
      </c>
      <c r="V22" s="29">
        <v>81</v>
      </c>
      <c r="W22" s="29">
        <v>81</v>
      </c>
      <c r="X22" s="29">
        <v>81</v>
      </c>
      <c r="Y22" s="29">
        <v>81</v>
      </c>
      <c r="Z22" s="29">
        <v>81</v>
      </c>
      <c r="AA22" s="29">
        <v>81</v>
      </c>
      <c r="AB22" s="29">
        <v>2026</v>
      </c>
      <c r="AC22" s="63"/>
    </row>
    <row r="23" spans="2:29" ht="51" customHeight="1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36" t="s">
        <v>143</v>
      </c>
      <c r="T23" s="10" t="s">
        <v>28</v>
      </c>
      <c r="U23" s="29">
        <v>17</v>
      </c>
      <c r="V23" s="29">
        <v>17</v>
      </c>
      <c r="W23" s="29">
        <v>17</v>
      </c>
      <c r="X23" s="29">
        <v>17</v>
      </c>
      <c r="Y23" s="29">
        <v>17</v>
      </c>
      <c r="Z23" s="29">
        <v>17</v>
      </c>
      <c r="AA23" s="29">
        <v>17</v>
      </c>
      <c r="AB23" s="29">
        <v>2026</v>
      </c>
      <c r="AC23" s="12"/>
    </row>
    <row r="24" spans="2:29" ht="21" customHeight="1" x14ac:dyDescent="0.35">
      <c r="B24" s="5">
        <v>0</v>
      </c>
      <c r="C24" s="5">
        <v>1</v>
      </c>
      <c r="D24" s="5">
        <v>1</v>
      </c>
      <c r="E24" s="5">
        <v>0</v>
      </c>
      <c r="F24" s="5">
        <v>7</v>
      </c>
      <c r="G24" s="5">
        <v>0</v>
      </c>
      <c r="H24" s="5">
        <v>1</v>
      </c>
      <c r="I24" s="5">
        <v>0</v>
      </c>
      <c r="J24" s="5">
        <v>1</v>
      </c>
      <c r="K24" s="5">
        <v>1</v>
      </c>
      <c r="L24" s="5">
        <v>0</v>
      </c>
      <c r="M24" s="5">
        <v>1</v>
      </c>
      <c r="N24" s="5">
        <v>1</v>
      </c>
      <c r="O24" s="5">
        <v>0</v>
      </c>
      <c r="P24" s="5">
        <v>7</v>
      </c>
      <c r="Q24" s="5">
        <v>4</v>
      </c>
      <c r="R24" s="5">
        <v>0</v>
      </c>
      <c r="S24" s="111" t="s">
        <v>144</v>
      </c>
      <c r="T24" s="85" t="s">
        <v>26</v>
      </c>
      <c r="U24" s="43">
        <v>893679.8</v>
      </c>
      <c r="V24" s="43">
        <v>893679.8</v>
      </c>
      <c r="W24" s="43">
        <v>893679.8</v>
      </c>
      <c r="X24" s="43">
        <v>893679.8</v>
      </c>
      <c r="Y24" s="43">
        <v>893679.8</v>
      </c>
      <c r="Z24" s="43">
        <v>893679.8</v>
      </c>
      <c r="AA24" s="43">
        <f>U24+V24+W24+X24+Y24+Z24</f>
        <v>5362078.8</v>
      </c>
      <c r="AB24" s="29">
        <v>2026</v>
      </c>
      <c r="AC24" s="13"/>
    </row>
    <row r="25" spans="2:29" ht="24.75" customHeight="1" x14ac:dyDescent="0.35">
      <c r="B25" s="5">
        <v>0</v>
      </c>
      <c r="C25" s="5">
        <v>1</v>
      </c>
      <c r="D25" s="5">
        <v>1</v>
      </c>
      <c r="E25" s="5">
        <v>0</v>
      </c>
      <c r="F25" s="5">
        <v>7</v>
      </c>
      <c r="G25" s="5">
        <v>0</v>
      </c>
      <c r="H25" s="5">
        <v>2</v>
      </c>
      <c r="I25" s="5">
        <v>0</v>
      </c>
      <c r="J25" s="5">
        <v>1</v>
      </c>
      <c r="K25" s="5">
        <v>1</v>
      </c>
      <c r="L25" s="5">
        <v>0</v>
      </c>
      <c r="M25" s="5">
        <v>1</v>
      </c>
      <c r="N25" s="5">
        <v>1</v>
      </c>
      <c r="O25" s="5">
        <v>0</v>
      </c>
      <c r="P25" s="5">
        <v>7</v>
      </c>
      <c r="Q25" s="5">
        <v>5</v>
      </c>
      <c r="R25" s="5">
        <v>0</v>
      </c>
      <c r="S25" s="112"/>
      <c r="T25" s="97"/>
      <c r="U25" s="43">
        <v>106205.3</v>
      </c>
      <c r="V25" s="43">
        <v>106205.3</v>
      </c>
      <c r="W25" s="43">
        <v>106205.3</v>
      </c>
      <c r="X25" s="43">
        <v>106205.3</v>
      </c>
      <c r="Y25" s="43">
        <v>106205.3</v>
      </c>
      <c r="Z25" s="43">
        <v>106205.3</v>
      </c>
      <c r="AA25" s="43">
        <f>U25+V25+W25+X25+Y25+Z25</f>
        <v>637231.80000000005</v>
      </c>
      <c r="AB25" s="29">
        <v>2026</v>
      </c>
      <c r="AC25" s="13"/>
    </row>
    <row r="26" spans="2:29" ht="25.5" customHeight="1" x14ac:dyDescent="0.35">
      <c r="B26" s="5">
        <v>0</v>
      </c>
      <c r="C26" s="5">
        <v>1</v>
      </c>
      <c r="D26" s="5">
        <v>1</v>
      </c>
      <c r="E26" s="5">
        <v>1</v>
      </c>
      <c r="F26" s="5">
        <v>0</v>
      </c>
      <c r="G26" s="5">
        <v>0</v>
      </c>
      <c r="H26" s="5">
        <v>4</v>
      </c>
      <c r="I26" s="5">
        <v>0</v>
      </c>
      <c r="J26" s="5">
        <v>1</v>
      </c>
      <c r="K26" s="5">
        <v>1</v>
      </c>
      <c r="L26" s="5">
        <v>0</v>
      </c>
      <c r="M26" s="5">
        <v>1</v>
      </c>
      <c r="N26" s="5">
        <v>1</v>
      </c>
      <c r="O26" s="5">
        <v>0</v>
      </c>
      <c r="P26" s="5">
        <v>7</v>
      </c>
      <c r="Q26" s="5">
        <v>4</v>
      </c>
      <c r="R26" s="5">
        <v>0</v>
      </c>
      <c r="S26" s="112"/>
      <c r="T26" s="97"/>
      <c r="U26" s="43">
        <v>58.9</v>
      </c>
      <c r="V26" s="43">
        <v>58.9</v>
      </c>
      <c r="W26" s="43">
        <v>58.9</v>
      </c>
      <c r="X26" s="43">
        <v>58.9</v>
      </c>
      <c r="Y26" s="43">
        <v>58.9</v>
      </c>
      <c r="Z26" s="43">
        <v>58.9</v>
      </c>
      <c r="AA26" s="43">
        <f>U26+V26+W26+X26+Y26+Z26</f>
        <v>353.4</v>
      </c>
      <c r="AB26" s="29">
        <v>2026</v>
      </c>
      <c r="AC26" s="13"/>
    </row>
    <row r="27" spans="2:29" ht="19.5" customHeight="1" x14ac:dyDescent="0.35">
      <c r="B27" s="5">
        <v>0</v>
      </c>
      <c r="C27" s="5">
        <v>1</v>
      </c>
      <c r="D27" s="5">
        <v>1</v>
      </c>
      <c r="E27" s="5">
        <v>1</v>
      </c>
      <c r="F27" s="5">
        <v>0</v>
      </c>
      <c r="G27" s="5">
        <v>0</v>
      </c>
      <c r="H27" s="5">
        <v>4</v>
      </c>
      <c r="I27" s="5">
        <v>0</v>
      </c>
      <c r="J27" s="5">
        <v>1</v>
      </c>
      <c r="K27" s="5">
        <v>1</v>
      </c>
      <c r="L27" s="5">
        <v>0</v>
      </c>
      <c r="M27" s="5">
        <v>1</v>
      </c>
      <c r="N27" s="5">
        <v>1</v>
      </c>
      <c r="O27" s="5">
        <v>0</v>
      </c>
      <c r="P27" s="5">
        <v>7</v>
      </c>
      <c r="Q27" s="5">
        <v>5</v>
      </c>
      <c r="R27" s="5">
        <v>0</v>
      </c>
      <c r="S27" s="113"/>
      <c r="T27" s="86"/>
      <c r="U27" s="43">
        <v>3.3</v>
      </c>
      <c r="V27" s="43">
        <v>3.3</v>
      </c>
      <c r="W27" s="43">
        <v>3.3</v>
      </c>
      <c r="X27" s="43">
        <v>3.3</v>
      </c>
      <c r="Y27" s="43">
        <v>3.3</v>
      </c>
      <c r="Z27" s="43">
        <v>3.3</v>
      </c>
      <c r="AA27" s="43">
        <f>U27+V27+W27+X27+Y27+Z27</f>
        <v>19.8</v>
      </c>
      <c r="AB27" s="29">
        <v>2026</v>
      </c>
      <c r="AC27" s="13"/>
    </row>
    <row r="28" spans="2:29" ht="37.5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34" t="s">
        <v>145</v>
      </c>
      <c r="T28" s="10" t="s">
        <v>28</v>
      </c>
      <c r="U28" s="29">
        <v>81</v>
      </c>
      <c r="V28" s="29">
        <v>81</v>
      </c>
      <c r="W28" s="29">
        <v>81</v>
      </c>
      <c r="X28" s="29">
        <v>81</v>
      </c>
      <c r="Y28" s="29">
        <v>81</v>
      </c>
      <c r="Z28" s="29">
        <v>81</v>
      </c>
      <c r="AA28" s="29">
        <v>81</v>
      </c>
      <c r="AB28" s="29">
        <v>2026</v>
      </c>
      <c r="AC28" s="12"/>
    </row>
    <row r="29" spans="2:29" ht="39" customHeight="1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9" t="s">
        <v>29</v>
      </c>
      <c r="T29" s="10" t="s">
        <v>28</v>
      </c>
      <c r="U29" s="29">
        <v>17</v>
      </c>
      <c r="V29" s="29">
        <v>17</v>
      </c>
      <c r="W29" s="29">
        <v>17</v>
      </c>
      <c r="X29" s="29">
        <v>17</v>
      </c>
      <c r="Y29" s="29">
        <v>17</v>
      </c>
      <c r="Z29" s="29">
        <v>17</v>
      </c>
      <c r="AA29" s="29">
        <v>17</v>
      </c>
      <c r="AB29" s="29">
        <v>2026</v>
      </c>
      <c r="AC29" s="12"/>
    </row>
    <row r="30" spans="2:29" ht="57" customHeight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67" t="s">
        <v>146</v>
      </c>
      <c r="T30" s="10" t="s">
        <v>30</v>
      </c>
      <c r="U30" s="29">
        <v>1</v>
      </c>
      <c r="V30" s="29">
        <v>1</v>
      </c>
      <c r="W30" s="29">
        <v>1</v>
      </c>
      <c r="X30" s="29">
        <v>1</v>
      </c>
      <c r="Y30" s="29">
        <v>1</v>
      </c>
      <c r="Z30" s="29">
        <v>1</v>
      </c>
      <c r="AA30" s="29">
        <v>1</v>
      </c>
      <c r="AB30" s="29">
        <v>2026</v>
      </c>
      <c r="AC30" s="12"/>
    </row>
    <row r="31" spans="2:29" ht="56.25" x14ac:dyDescent="0.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9" t="s">
        <v>31</v>
      </c>
      <c r="T31" s="10" t="s">
        <v>28</v>
      </c>
      <c r="U31" s="29">
        <v>81</v>
      </c>
      <c r="V31" s="30">
        <v>81</v>
      </c>
      <c r="W31" s="30">
        <v>81</v>
      </c>
      <c r="X31" s="30">
        <v>81</v>
      </c>
      <c r="Y31" s="30">
        <v>81</v>
      </c>
      <c r="Z31" s="30">
        <v>81</v>
      </c>
      <c r="AA31" s="30">
        <v>81</v>
      </c>
      <c r="AB31" s="29">
        <v>2026</v>
      </c>
      <c r="AC31" s="12"/>
    </row>
    <row r="32" spans="2:29" s="48" customFormat="1" ht="45" customHeight="1" x14ac:dyDescent="0.3">
      <c r="B32" s="81">
        <v>0</v>
      </c>
      <c r="C32" s="81">
        <v>1</v>
      </c>
      <c r="D32" s="81">
        <v>1</v>
      </c>
      <c r="E32" s="81">
        <v>0</v>
      </c>
      <c r="F32" s="81">
        <v>7</v>
      </c>
      <c r="G32" s="81">
        <v>0</v>
      </c>
      <c r="H32" s="81">
        <v>1</v>
      </c>
      <c r="I32" s="81">
        <v>0</v>
      </c>
      <c r="J32" s="81">
        <v>1</v>
      </c>
      <c r="K32" s="81">
        <v>1</v>
      </c>
      <c r="L32" s="81">
        <v>0</v>
      </c>
      <c r="M32" s="81">
        <v>2</v>
      </c>
      <c r="N32" s="81">
        <v>0</v>
      </c>
      <c r="O32" s="81">
        <v>0</v>
      </c>
      <c r="P32" s="81">
        <v>0</v>
      </c>
      <c r="Q32" s="81">
        <v>0</v>
      </c>
      <c r="R32" s="81">
        <v>0</v>
      </c>
      <c r="S32" s="77" t="s">
        <v>150</v>
      </c>
      <c r="T32" s="80" t="s">
        <v>13</v>
      </c>
      <c r="U32" s="79">
        <f>U34+U38+U40+U36+U35</f>
        <v>23124.7</v>
      </c>
      <c r="V32" s="79">
        <f t="shared" ref="V32:AA32" si="3">V34+V38+V40+V36+V35</f>
        <v>17809.999999999996</v>
      </c>
      <c r="W32" s="79">
        <f t="shared" si="3"/>
        <v>12277.1</v>
      </c>
      <c r="X32" s="79">
        <f t="shared" si="3"/>
        <v>9565.1</v>
      </c>
      <c r="Y32" s="79">
        <f t="shared" si="3"/>
        <v>9565.1</v>
      </c>
      <c r="Z32" s="79">
        <f t="shared" si="3"/>
        <v>9565.1</v>
      </c>
      <c r="AA32" s="79">
        <f t="shared" si="3"/>
        <v>81907.099999999991</v>
      </c>
      <c r="AB32" s="78">
        <v>2026</v>
      </c>
      <c r="AC32" s="49"/>
    </row>
    <row r="33" spans="2:29" ht="37.5" x14ac:dyDescent="0.3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9" t="s">
        <v>32</v>
      </c>
      <c r="T33" s="10" t="s">
        <v>28</v>
      </c>
      <c r="U33" s="29">
        <v>6</v>
      </c>
      <c r="V33" s="29">
        <v>6</v>
      </c>
      <c r="W33" s="29">
        <v>6</v>
      </c>
      <c r="X33" s="29">
        <v>6</v>
      </c>
      <c r="Y33" s="29">
        <v>6</v>
      </c>
      <c r="Z33" s="29">
        <v>6</v>
      </c>
      <c r="AA33" s="29">
        <f>SUM(U33:Z33)</f>
        <v>36</v>
      </c>
      <c r="AB33" s="29">
        <v>2026</v>
      </c>
      <c r="AC33" s="12"/>
    </row>
    <row r="34" spans="2:29" ht="21.75" customHeight="1" x14ac:dyDescent="0.3">
      <c r="B34" s="5">
        <v>0</v>
      </c>
      <c r="C34" s="5">
        <v>1</v>
      </c>
      <c r="D34" s="5">
        <v>1</v>
      </c>
      <c r="E34" s="5">
        <v>0</v>
      </c>
      <c r="F34" s="5">
        <v>7</v>
      </c>
      <c r="G34" s="5">
        <v>0</v>
      </c>
      <c r="H34" s="5">
        <v>1</v>
      </c>
      <c r="I34" s="5">
        <v>0</v>
      </c>
      <c r="J34" s="5">
        <v>1</v>
      </c>
      <c r="K34" s="5">
        <v>1</v>
      </c>
      <c r="L34" s="5">
        <v>0</v>
      </c>
      <c r="M34" s="5">
        <v>2</v>
      </c>
      <c r="N34" s="5">
        <v>9</v>
      </c>
      <c r="O34" s="5">
        <v>9</v>
      </c>
      <c r="P34" s="5">
        <v>9</v>
      </c>
      <c r="Q34" s="5">
        <v>9</v>
      </c>
      <c r="R34" s="5">
        <v>9</v>
      </c>
      <c r="S34" s="114" t="s">
        <v>147</v>
      </c>
      <c r="T34" s="85" t="s">
        <v>13</v>
      </c>
      <c r="U34" s="43">
        <v>5867</v>
      </c>
      <c r="V34" s="43">
        <v>7195.7</v>
      </c>
      <c r="W34" s="43">
        <v>8579</v>
      </c>
      <c r="X34" s="43">
        <v>5867</v>
      </c>
      <c r="Y34" s="43">
        <v>5867</v>
      </c>
      <c r="Z34" s="43">
        <v>5867</v>
      </c>
      <c r="AA34" s="43">
        <f t="shared" ref="AA34:AA40" si="4">U34+V34+W34+X34+Y34+Z34</f>
        <v>39242.699999999997</v>
      </c>
      <c r="AB34" s="29">
        <v>2026</v>
      </c>
      <c r="AC34" s="12"/>
    </row>
    <row r="35" spans="2:29" ht="24" customHeight="1" x14ac:dyDescent="0.3">
      <c r="B35" s="5">
        <v>0</v>
      </c>
      <c r="C35" s="5">
        <v>1</v>
      </c>
      <c r="D35" s="5">
        <v>1</v>
      </c>
      <c r="E35" s="5">
        <v>0</v>
      </c>
      <c r="F35" s="5">
        <v>7</v>
      </c>
      <c r="G35" s="5">
        <v>0</v>
      </c>
      <c r="H35" s="5">
        <v>1</v>
      </c>
      <c r="I35" s="5">
        <v>0</v>
      </c>
      <c r="J35" s="5">
        <v>1</v>
      </c>
      <c r="K35" s="5">
        <v>1</v>
      </c>
      <c r="L35" s="5">
        <v>0</v>
      </c>
      <c r="M35" s="5">
        <v>2</v>
      </c>
      <c r="N35" s="5" t="s">
        <v>39</v>
      </c>
      <c r="O35" s="5">
        <v>1</v>
      </c>
      <c r="P35" s="5">
        <v>0</v>
      </c>
      <c r="Q35" s="5">
        <v>4</v>
      </c>
      <c r="R35" s="5">
        <v>0</v>
      </c>
      <c r="S35" s="115"/>
      <c r="T35" s="86"/>
      <c r="U35" s="43">
        <v>2712</v>
      </c>
      <c r="V35" s="43">
        <v>1383.3</v>
      </c>
      <c r="W35" s="43">
        <v>0</v>
      </c>
      <c r="X35" s="43">
        <v>0</v>
      </c>
      <c r="Y35" s="43">
        <v>0</v>
      </c>
      <c r="Z35" s="43">
        <v>0</v>
      </c>
      <c r="AA35" s="43">
        <f t="shared" si="4"/>
        <v>4095.3</v>
      </c>
      <c r="AB35" s="29">
        <v>2022</v>
      </c>
      <c r="AC35" s="12"/>
    </row>
    <row r="36" spans="2:29" ht="22.5" customHeight="1" x14ac:dyDescent="0.3">
      <c r="B36" s="5">
        <v>0</v>
      </c>
      <c r="C36" s="5">
        <v>1</v>
      </c>
      <c r="D36" s="5">
        <v>1</v>
      </c>
      <c r="E36" s="5">
        <v>0</v>
      </c>
      <c r="F36" s="5">
        <v>7</v>
      </c>
      <c r="G36" s="5">
        <v>0</v>
      </c>
      <c r="H36" s="5">
        <v>1</v>
      </c>
      <c r="I36" s="5">
        <v>0</v>
      </c>
      <c r="J36" s="5">
        <v>1</v>
      </c>
      <c r="K36" s="5">
        <v>1</v>
      </c>
      <c r="L36" s="5">
        <v>0</v>
      </c>
      <c r="M36" s="5">
        <v>2</v>
      </c>
      <c r="N36" s="5">
        <v>1</v>
      </c>
      <c r="O36" s="5">
        <v>1</v>
      </c>
      <c r="P36" s="5">
        <v>0</v>
      </c>
      <c r="Q36" s="5">
        <v>4</v>
      </c>
      <c r="R36" s="5">
        <v>0</v>
      </c>
      <c r="S36" s="115"/>
      <c r="T36" s="86"/>
      <c r="U36" s="44">
        <v>10847.6</v>
      </c>
      <c r="V36" s="44">
        <v>5532.9</v>
      </c>
      <c r="W36" s="43">
        <v>0</v>
      </c>
      <c r="X36" s="43">
        <v>0</v>
      </c>
      <c r="Y36" s="43">
        <v>0</v>
      </c>
      <c r="Z36" s="43">
        <v>0</v>
      </c>
      <c r="AA36" s="43">
        <f t="shared" si="4"/>
        <v>16380.5</v>
      </c>
      <c r="AB36" s="29">
        <v>2026</v>
      </c>
      <c r="AC36" s="12"/>
    </row>
    <row r="37" spans="2:29" ht="60.75" customHeight="1" x14ac:dyDescent="0.3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6" t="s">
        <v>168</v>
      </c>
      <c r="T37" s="10" t="s">
        <v>28</v>
      </c>
      <c r="U37" s="29">
        <v>6</v>
      </c>
      <c r="V37" s="29">
        <v>6</v>
      </c>
      <c r="W37" s="29">
        <v>6</v>
      </c>
      <c r="X37" s="29">
        <v>6</v>
      </c>
      <c r="Y37" s="29">
        <v>6</v>
      </c>
      <c r="Z37" s="29">
        <v>6</v>
      </c>
      <c r="AA37" s="42">
        <f t="shared" si="4"/>
        <v>36</v>
      </c>
      <c r="AB37" s="29">
        <v>2026</v>
      </c>
      <c r="AC37" s="12"/>
    </row>
    <row r="38" spans="2:29" ht="58.5" customHeight="1" x14ac:dyDescent="0.3">
      <c r="B38" s="5">
        <v>0</v>
      </c>
      <c r="C38" s="5">
        <v>1</v>
      </c>
      <c r="D38" s="5">
        <v>1</v>
      </c>
      <c r="E38" s="5">
        <v>0</v>
      </c>
      <c r="F38" s="5">
        <v>7</v>
      </c>
      <c r="G38" s="5">
        <v>0</v>
      </c>
      <c r="H38" s="5">
        <v>1</v>
      </c>
      <c r="I38" s="5">
        <v>0</v>
      </c>
      <c r="J38" s="5">
        <v>1</v>
      </c>
      <c r="K38" s="5">
        <v>1</v>
      </c>
      <c r="L38" s="5">
        <v>0</v>
      </c>
      <c r="M38" s="5">
        <v>2</v>
      </c>
      <c r="N38" s="5">
        <v>9</v>
      </c>
      <c r="O38" s="5">
        <v>9</v>
      </c>
      <c r="P38" s="5">
        <v>9</v>
      </c>
      <c r="Q38" s="5">
        <v>9</v>
      </c>
      <c r="R38" s="5">
        <v>9</v>
      </c>
      <c r="S38" s="56" t="s">
        <v>148</v>
      </c>
      <c r="T38" s="10" t="s">
        <v>13</v>
      </c>
      <c r="U38" s="43">
        <v>1711.6</v>
      </c>
      <c r="V38" s="43">
        <v>1711.6</v>
      </c>
      <c r="W38" s="43">
        <v>1711.6</v>
      </c>
      <c r="X38" s="43">
        <v>1711.6</v>
      </c>
      <c r="Y38" s="43">
        <v>1711.6</v>
      </c>
      <c r="Z38" s="43">
        <v>1711.6</v>
      </c>
      <c r="AA38" s="43">
        <f t="shared" si="4"/>
        <v>10269.6</v>
      </c>
      <c r="AB38" s="29">
        <v>2026</v>
      </c>
      <c r="AC38" s="12"/>
    </row>
    <row r="39" spans="2:29" ht="57" customHeight="1" x14ac:dyDescent="0.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9" t="s">
        <v>139</v>
      </c>
      <c r="T39" s="10" t="s">
        <v>28</v>
      </c>
      <c r="U39" s="29">
        <v>3</v>
      </c>
      <c r="V39" s="29">
        <v>3</v>
      </c>
      <c r="W39" s="29">
        <v>3</v>
      </c>
      <c r="X39" s="29">
        <v>3</v>
      </c>
      <c r="Y39" s="29">
        <v>3</v>
      </c>
      <c r="Z39" s="29">
        <v>3</v>
      </c>
      <c r="AA39" s="42">
        <f t="shared" si="4"/>
        <v>18</v>
      </c>
      <c r="AB39" s="29">
        <v>2026</v>
      </c>
      <c r="AC39" s="12"/>
    </row>
    <row r="40" spans="2:29" ht="60.75" customHeight="1" x14ac:dyDescent="0.35">
      <c r="B40" s="5">
        <v>0</v>
      </c>
      <c r="C40" s="5">
        <v>1</v>
      </c>
      <c r="D40" s="5">
        <v>1</v>
      </c>
      <c r="E40" s="5">
        <v>0</v>
      </c>
      <c r="F40" s="5">
        <v>7</v>
      </c>
      <c r="G40" s="5">
        <v>0</v>
      </c>
      <c r="H40" s="5">
        <v>1</v>
      </c>
      <c r="I40" s="5">
        <v>0</v>
      </c>
      <c r="J40" s="5">
        <v>1</v>
      </c>
      <c r="K40" s="5">
        <v>1</v>
      </c>
      <c r="L40" s="5">
        <v>0</v>
      </c>
      <c r="M40" s="5">
        <v>2</v>
      </c>
      <c r="N40" s="5">
        <v>9</v>
      </c>
      <c r="O40" s="5">
        <v>9</v>
      </c>
      <c r="P40" s="5">
        <v>9</v>
      </c>
      <c r="Q40" s="5">
        <v>9</v>
      </c>
      <c r="R40" s="5">
        <v>9</v>
      </c>
      <c r="S40" s="71" t="s">
        <v>149</v>
      </c>
      <c r="T40" s="72" t="s">
        <v>33</v>
      </c>
      <c r="U40" s="43">
        <v>1986.5</v>
      </c>
      <c r="V40" s="43">
        <v>1986.5</v>
      </c>
      <c r="W40" s="43">
        <v>1986.5</v>
      </c>
      <c r="X40" s="43">
        <v>1986.5</v>
      </c>
      <c r="Y40" s="43">
        <v>1986.5</v>
      </c>
      <c r="Z40" s="43">
        <v>1986.5</v>
      </c>
      <c r="AA40" s="43">
        <f t="shared" si="4"/>
        <v>11919</v>
      </c>
      <c r="AB40" s="72">
        <v>2026</v>
      </c>
      <c r="AC40" s="13"/>
    </row>
    <row r="41" spans="2:29" ht="46.5" customHeight="1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9" t="s">
        <v>34</v>
      </c>
      <c r="T41" s="10" t="s">
        <v>28</v>
      </c>
      <c r="U41" s="29">
        <v>1</v>
      </c>
      <c r="V41" s="29">
        <v>1</v>
      </c>
      <c r="W41" s="29">
        <v>1</v>
      </c>
      <c r="X41" s="29">
        <v>1</v>
      </c>
      <c r="Y41" s="29">
        <v>1</v>
      </c>
      <c r="Z41" s="29">
        <v>1</v>
      </c>
      <c r="AA41" s="29">
        <v>6</v>
      </c>
      <c r="AB41" s="29">
        <v>2026</v>
      </c>
      <c r="AC41" s="12"/>
    </row>
    <row r="42" spans="2:29" s="48" customFormat="1" ht="96.75" customHeight="1" x14ac:dyDescent="0.3">
      <c r="B42" s="81">
        <v>0</v>
      </c>
      <c r="C42" s="81">
        <v>1</v>
      </c>
      <c r="D42" s="81">
        <v>1</v>
      </c>
      <c r="E42" s="81">
        <v>1</v>
      </c>
      <c r="F42" s="81">
        <v>0</v>
      </c>
      <c r="G42" s="81">
        <v>0</v>
      </c>
      <c r="H42" s="81">
        <v>4</v>
      </c>
      <c r="I42" s="81">
        <v>0</v>
      </c>
      <c r="J42" s="81">
        <v>1</v>
      </c>
      <c r="K42" s="81">
        <v>1</v>
      </c>
      <c r="L42" s="81">
        <v>0</v>
      </c>
      <c r="M42" s="81">
        <v>3</v>
      </c>
      <c r="N42" s="81">
        <v>0</v>
      </c>
      <c r="O42" s="81">
        <v>0</v>
      </c>
      <c r="P42" s="81">
        <v>0</v>
      </c>
      <c r="Q42" s="81">
        <v>0</v>
      </c>
      <c r="R42" s="81">
        <v>0</v>
      </c>
      <c r="S42" s="77" t="s">
        <v>151</v>
      </c>
      <c r="T42" s="80" t="s">
        <v>13</v>
      </c>
      <c r="U42" s="79">
        <f t="shared" ref="U42:Z42" si="5">U45+U46</f>
        <v>125193.7</v>
      </c>
      <c r="V42" s="79">
        <f t="shared" si="5"/>
        <v>125193.7</v>
      </c>
      <c r="W42" s="79">
        <f t="shared" si="5"/>
        <v>125193.7</v>
      </c>
      <c r="X42" s="79">
        <f t="shared" si="5"/>
        <v>125193.7</v>
      </c>
      <c r="Y42" s="79">
        <f t="shared" si="5"/>
        <v>125193.7</v>
      </c>
      <c r="Z42" s="79">
        <f t="shared" si="5"/>
        <v>125193.7</v>
      </c>
      <c r="AA42" s="79">
        <f>U42+V42+W42+X42+Y42+Z42</f>
        <v>751162.2</v>
      </c>
      <c r="AB42" s="78">
        <v>2026</v>
      </c>
      <c r="AC42" s="49"/>
    </row>
    <row r="43" spans="2:29" s="48" customFormat="1" ht="56.25" x14ac:dyDescent="0.3"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4" t="s">
        <v>152</v>
      </c>
      <c r="T43" s="29" t="s">
        <v>28</v>
      </c>
      <c r="U43" s="29">
        <v>81</v>
      </c>
      <c r="V43" s="29">
        <v>81</v>
      </c>
      <c r="W43" s="29">
        <v>81</v>
      </c>
      <c r="X43" s="29">
        <v>81</v>
      </c>
      <c r="Y43" s="29">
        <v>81</v>
      </c>
      <c r="Z43" s="29">
        <v>81</v>
      </c>
      <c r="AA43" s="29">
        <v>81</v>
      </c>
      <c r="AB43" s="29" t="s">
        <v>35</v>
      </c>
      <c r="AC43" s="49"/>
    </row>
    <row r="44" spans="2:29" ht="37.5" x14ac:dyDescent="0.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36" t="s">
        <v>153</v>
      </c>
      <c r="T44" s="29" t="s">
        <v>28</v>
      </c>
      <c r="U44" s="29">
        <v>17</v>
      </c>
      <c r="V44" s="29">
        <v>17</v>
      </c>
      <c r="W44" s="29">
        <v>17</v>
      </c>
      <c r="X44" s="29">
        <v>17</v>
      </c>
      <c r="Y44" s="29">
        <v>17</v>
      </c>
      <c r="Z44" s="29">
        <v>17</v>
      </c>
      <c r="AA44" s="29">
        <v>17</v>
      </c>
      <c r="AB44" s="29" t="s">
        <v>35</v>
      </c>
      <c r="AC44" s="12"/>
    </row>
    <row r="45" spans="2:29" ht="44.25" customHeight="1" x14ac:dyDescent="0.3">
      <c r="B45" s="5">
        <v>0</v>
      </c>
      <c r="C45" s="5">
        <v>1</v>
      </c>
      <c r="D45" s="5">
        <v>1</v>
      </c>
      <c r="E45" s="5">
        <v>1</v>
      </c>
      <c r="F45" s="5">
        <v>0</v>
      </c>
      <c r="G45" s="5">
        <v>0</v>
      </c>
      <c r="H45" s="5">
        <v>4</v>
      </c>
      <c r="I45" s="5">
        <v>0</v>
      </c>
      <c r="J45" s="5">
        <v>1</v>
      </c>
      <c r="K45" s="5">
        <v>1</v>
      </c>
      <c r="L45" s="5">
        <v>0</v>
      </c>
      <c r="M45" s="5">
        <v>3</v>
      </c>
      <c r="N45" s="5">
        <v>1</v>
      </c>
      <c r="O45" s="5">
        <v>0</v>
      </c>
      <c r="P45" s="5">
        <v>5</v>
      </c>
      <c r="Q45" s="5">
        <v>0</v>
      </c>
      <c r="R45" s="5">
        <v>0</v>
      </c>
      <c r="S45" s="105" t="s">
        <v>154</v>
      </c>
      <c r="T45" s="91" t="s">
        <v>13</v>
      </c>
      <c r="U45" s="43">
        <v>116006.5</v>
      </c>
      <c r="V45" s="43">
        <v>116006.5</v>
      </c>
      <c r="W45" s="43">
        <v>116006.5</v>
      </c>
      <c r="X45" s="43">
        <v>116006.5</v>
      </c>
      <c r="Y45" s="43">
        <v>116006.5</v>
      </c>
      <c r="Z45" s="43">
        <v>116006.5</v>
      </c>
      <c r="AA45" s="43">
        <f>U45+V45+W45+X45+Y45+Z45</f>
        <v>696039</v>
      </c>
      <c r="AB45" s="29" t="s">
        <v>35</v>
      </c>
      <c r="AC45" s="16"/>
    </row>
    <row r="46" spans="2:29" ht="54.75" customHeight="1" x14ac:dyDescent="0.3">
      <c r="B46" s="5">
        <v>0</v>
      </c>
      <c r="C46" s="5">
        <v>1</v>
      </c>
      <c r="D46" s="5">
        <v>1</v>
      </c>
      <c r="E46" s="5">
        <v>1</v>
      </c>
      <c r="F46" s="5">
        <v>0</v>
      </c>
      <c r="G46" s="5">
        <v>0</v>
      </c>
      <c r="H46" s="5">
        <v>4</v>
      </c>
      <c r="I46" s="5">
        <v>0</v>
      </c>
      <c r="J46" s="5">
        <v>1</v>
      </c>
      <c r="K46" s="5">
        <v>1</v>
      </c>
      <c r="L46" s="5">
        <v>0</v>
      </c>
      <c r="M46" s="5">
        <v>3</v>
      </c>
      <c r="N46" s="5">
        <v>9</v>
      </c>
      <c r="O46" s="5">
        <v>9</v>
      </c>
      <c r="P46" s="5">
        <v>9</v>
      </c>
      <c r="Q46" s="5">
        <v>9</v>
      </c>
      <c r="R46" s="5">
        <v>9</v>
      </c>
      <c r="S46" s="106"/>
      <c r="T46" s="92"/>
      <c r="U46" s="43">
        <v>9187.2000000000007</v>
      </c>
      <c r="V46" s="43">
        <v>9187.2000000000007</v>
      </c>
      <c r="W46" s="43">
        <v>9187.2000000000007</v>
      </c>
      <c r="X46" s="43">
        <v>9187.2000000000007</v>
      </c>
      <c r="Y46" s="43">
        <v>9187.2000000000007</v>
      </c>
      <c r="Z46" s="43">
        <v>9187.2000000000007</v>
      </c>
      <c r="AA46" s="43">
        <f>U46+V46+W46+X46+Y46+Z46</f>
        <v>55123.199999999997</v>
      </c>
      <c r="AB46" s="29">
        <v>2026</v>
      </c>
      <c r="AC46" s="16"/>
    </row>
    <row r="47" spans="2:29" ht="56.25" x14ac:dyDescent="0.3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34" t="s">
        <v>152</v>
      </c>
      <c r="T47" s="29" t="s">
        <v>28</v>
      </c>
      <c r="U47" s="29">
        <v>81</v>
      </c>
      <c r="V47" s="29">
        <v>81</v>
      </c>
      <c r="W47" s="29">
        <v>81</v>
      </c>
      <c r="X47" s="29">
        <v>81</v>
      </c>
      <c r="Y47" s="29">
        <v>81</v>
      </c>
      <c r="Z47" s="29">
        <v>81</v>
      </c>
      <c r="AA47" s="29">
        <v>81</v>
      </c>
      <c r="AB47" s="29" t="s">
        <v>35</v>
      </c>
      <c r="AC47" s="49"/>
    </row>
    <row r="48" spans="2:29" ht="37.5" x14ac:dyDescent="0.3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36" t="s">
        <v>155</v>
      </c>
      <c r="T48" s="29" t="s">
        <v>28</v>
      </c>
      <c r="U48" s="29">
        <v>17</v>
      </c>
      <c r="V48" s="29">
        <v>17</v>
      </c>
      <c r="W48" s="29">
        <v>17</v>
      </c>
      <c r="X48" s="29">
        <v>17</v>
      </c>
      <c r="Y48" s="29">
        <v>17</v>
      </c>
      <c r="Z48" s="29">
        <v>17</v>
      </c>
      <c r="AA48" s="29">
        <v>17</v>
      </c>
      <c r="AB48" s="29" t="s">
        <v>35</v>
      </c>
      <c r="AC48" s="12"/>
    </row>
    <row r="49" spans="2:29" ht="105" customHeight="1" x14ac:dyDescent="0.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36" t="s">
        <v>156</v>
      </c>
      <c r="T49" s="10" t="s">
        <v>30</v>
      </c>
      <c r="U49" s="29">
        <v>1</v>
      </c>
      <c r="V49" s="29">
        <v>1</v>
      </c>
      <c r="W49" s="29">
        <v>1</v>
      </c>
      <c r="X49" s="29">
        <v>1</v>
      </c>
      <c r="Y49" s="29">
        <v>1</v>
      </c>
      <c r="Z49" s="29">
        <v>1</v>
      </c>
      <c r="AA49" s="29">
        <v>1</v>
      </c>
      <c r="AB49" s="29">
        <v>2026</v>
      </c>
      <c r="AC49" s="12"/>
    </row>
    <row r="50" spans="2:29" ht="75.75" customHeight="1" x14ac:dyDescent="0.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70" t="s">
        <v>169</v>
      </c>
      <c r="T50" s="10" t="s">
        <v>28</v>
      </c>
      <c r="U50" s="42">
        <v>1020</v>
      </c>
      <c r="V50" s="42">
        <v>1020</v>
      </c>
      <c r="W50" s="42">
        <v>1020</v>
      </c>
      <c r="X50" s="42">
        <v>1020</v>
      </c>
      <c r="Y50" s="42">
        <v>1020</v>
      </c>
      <c r="Z50" s="42">
        <v>1020</v>
      </c>
      <c r="AA50" s="42">
        <f>U50+V50+W50+X50+Y50+Z50</f>
        <v>6120</v>
      </c>
      <c r="AB50" s="29">
        <v>2026</v>
      </c>
      <c r="AC50" s="12"/>
    </row>
    <row r="51" spans="2:29" s="48" customFormat="1" ht="90" customHeight="1" x14ac:dyDescent="0.3">
      <c r="B51" s="81">
        <v>0</v>
      </c>
      <c r="C51" s="81">
        <v>4</v>
      </c>
      <c r="D51" s="81">
        <v>3</v>
      </c>
      <c r="E51" s="81">
        <v>0</v>
      </c>
      <c r="F51" s="81">
        <v>7</v>
      </c>
      <c r="G51" s="81">
        <v>0</v>
      </c>
      <c r="H51" s="81">
        <v>1</v>
      </c>
      <c r="I51" s="81">
        <v>0</v>
      </c>
      <c r="J51" s="81">
        <v>1</v>
      </c>
      <c r="K51" s="81">
        <v>1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>
        <v>0</v>
      </c>
      <c r="S51" s="73" t="s">
        <v>171</v>
      </c>
      <c r="T51" s="80" t="s">
        <v>13</v>
      </c>
      <c r="U51" s="79">
        <f>U53+U54+U55+U56+U58+U59+U60+U61</f>
        <v>449662.1</v>
      </c>
      <c r="V51" s="79">
        <f t="shared" ref="V51:AA51" si="6">V53+V54+V55+V56+V58+V59+V60+V61</f>
        <v>0</v>
      </c>
      <c r="W51" s="79">
        <f t="shared" si="6"/>
        <v>0</v>
      </c>
      <c r="X51" s="79">
        <f t="shared" si="6"/>
        <v>0</v>
      </c>
      <c r="Y51" s="79">
        <f t="shared" si="6"/>
        <v>0</v>
      </c>
      <c r="Z51" s="79">
        <f t="shared" si="6"/>
        <v>0</v>
      </c>
      <c r="AA51" s="79">
        <f t="shared" si="6"/>
        <v>449662.1</v>
      </c>
      <c r="AB51" s="78">
        <v>2026</v>
      </c>
      <c r="AC51" s="49"/>
    </row>
    <row r="52" spans="2:29" ht="52.5" customHeight="1" x14ac:dyDescent="0.3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36" t="s">
        <v>157</v>
      </c>
      <c r="T52" s="10" t="s">
        <v>36</v>
      </c>
      <c r="U52" s="29">
        <v>380</v>
      </c>
      <c r="V52" s="29">
        <v>0</v>
      </c>
      <c r="W52" s="29">
        <v>0</v>
      </c>
      <c r="X52" s="29">
        <v>0</v>
      </c>
      <c r="Y52" s="29">
        <v>0</v>
      </c>
      <c r="Z52" s="29">
        <v>0</v>
      </c>
      <c r="AA52" s="29">
        <f>U52+V52</f>
        <v>380</v>
      </c>
      <c r="AB52" s="29">
        <v>2022</v>
      </c>
      <c r="AC52" s="12"/>
    </row>
    <row r="53" spans="2:29" ht="27" customHeight="1" x14ac:dyDescent="0.3">
      <c r="B53" s="31">
        <v>0</v>
      </c>
      <c r="C53" s="31">
        <v>4</v>
      </c>
      <c r="D53" s="31">
        <v>3</v>
      </c>
      <c r="E53" s="31">
        <v>0</v>
      </c>
      <c r="F53" s="31">
        <v>7</v>
      </c>
      <c r="G53" s="31">
        <v>0</v>
      </c>
      <c r="H53" s="31">
        <v>1</v>
      </c>
      <c r="I53" s="31">
        <v>0</v>
      </c>
      <c r="J53" s="31">
        <v>1</v>
      </c>
      <c r="K53" s="31">
        <v>1</v>
      </c>
      <c r="L53" s="31" t="s">
        <v>37</v>
      </c>
      <c r="M53" s="31">
        <v>2</v>
      </c>
      <c r="N53" s="31">
        <v>0</v>
      </c>
      <c r="O53" s="31">
        <v>0</v>
      </c>
      <c r="P53" s="31">
        <v>0</v>
      </c>
      <c r="Q53" s="31">
        <v>0</v>
      </c>
      <c r="R53" s="31">
        <v>4</v>
      </c>
      <c r="S53" s="107" t="s">
        <v>161</v>
      </c>
      <c r="T53" s="85" t="s">
        <v>13</v>
      </c>
      <c r="U53" s="43">
        <v>62814</v>
      </c>
      <c r="V53" s="43">
        <v>0</v>
      </c>
      <c r="W53" s="43">
        <v>0</v>
      </c>
      <c r="X53" s="43">
        <v>0</v>
      </c>
      <c r="Y53" s="43">
        <v>0</v>
      </c>
      <c r="Z53" s="43">
        <v>0</v>
      </c>
      <c r="AA53" s="43">
        <f>U53+V53+W53+X53+Y53+Z53</f>
        <v>62814</v>
      </c>
      <c r="AB53" s="29">
        <v>2021</v>
      </c>
      <c r="AC53" s="16"/>
    </row>
    <row r="54" spans="2:29" ht="22.5" x14ac:dyDescent="0.3">
      <c r="B54" s="31">
        <v>0</v>
      </c>
      <c r="C54" s="31">
        <v>4</v>
      </c>
      <c r="D54" s="31">
        <v>3</v>
      </c>
      <c r="E54" s="31">
        <v>0</v>
      </c>
      <c r="F54" s="31">
        <v>7</v>
      </c>
      <c r="G54" s="31">
        <v>0</v>
      </c>
      <c r="H54" s="31">
        <v>1</v>
      </c>
      <c r="I54" s="31">
        <v>0</v>
      </c>
      <c r="J54" s="31">
        <v>1</v>
      </c>
      <c r="K54" s="31">
        <v>1</v>
      </c>
      <c r="L54" s="31" t="s">
        <v>37</v>
      </c>
      <c r="M54" s="31">
        <v>2</v>
      </c>
      <c r="N54" s="31">
        <v>5</v>
      </c>
      <c r="O54" s="31">
        <v>2</v>
      </c>
      <c r="P54" s="31">
        <v>3</v>
      </c>
      <c r="Q54" s="31">
        <v>2</v>
      </c>
      <c r="R54" s="31">
        <v>4</v>
      </c>
      <c r="S54" s="103"/>
      <c r="T54" s="97"/>
      <c r="U54" s="43">
        <v>69891.3</v>
      </c>
      <c r="V54" s="43">
        <v>0</v>
      </c>
      <c r="W54" s="43">
        <v>0</v>
      </c>
      <c r="X54" s="43">
        <v>0</v>
      </c>
      <c r="Y54" s="43">
        <v>0</v>
      </c>
      <c r="Z54" s="43">
        <v>0</v>
      </c>
      <c r="AA54" s="43">
        <f>U54+V54+W54+X54+Y54+Z54</f>
        <v>69891.3</v>
      </c>
      <c r="AB54" s="29">
        <v>2021</v>
      </c>
      <c r="AC54" s="16"/>
    </row>
    <row r="55" spans="2:29" ht="22.5" x14ac:dyDescent="0.3">
      <c r="B55" s="31">
        <v>0</v>
      </c>
      <c r="C55" s="31">
        <v>4</v>
      </c>
      <c r="D55" s="31">
        <v>3</v>
      </c>
      <c r="E55" s="31">
        <v>0</v>
      </c>
      <c r="F55" s="31">
        <v>7</v>
      </c>
      <c r="G55" s="31">
        <v>0</v>
      </c>
      <c r="H55" s="31">
        <v>1</v>
      </c>
      <c r="I55" s="31">
        <v>0</v>
      </c>
      <c r="J55" s="31">
        <v>1</v>
      </c>
      <c r="K55" s="31">
        <v>1</v>
      </c>
      <c r="L55" s="31" t="s">
        <v>37</v>
      </c>
      <c r="M55" s="31">
        <v>2</v>
      </c>
      <c r="N55" s="31">
        <v>1</v>
      </c>
      <c r="O55" s="31">
        <v>0</v>
      </c>
      <c r="P55" s="31">
        <v>1</v>
      </c>
      <c r="Q55" s="31">
        <v>5</v>
      </c>
      <c r="R55" s="31">
        <v>4</v>
      </c>
      <c r="S55" s="103"/>
      <c r="T55" s="97"/>
      <c r="U55" s="43">
        <v>38448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f>U55+V55+W55+X55+Y55+Z55</f>
        <v>38448</v>
      </c>
      <c r="AB55" s="29">
        <v>2021</v>
      </c>
      <c r="AC55" s="16"/>
    </row>
    <row r="56" spans="2:29" x14ac:dyDescent="0.3">
      <c r="B56" s="31">
        <v>0</v>
      </c>
      <c r="C56" s="31">
        <v>4</v>
      </c>
      <c r="D56" s="31">
        <v>3</v>
      </c>
      <c r="E56" s="31">
        <v>0</v>
      </c>
      <c r="F56" s="31">
        <v>7</v>
      </c>
      <c r="G56" s="31">
        <v>0</v>
      </c>
      <c r="H56" s="31">
        <v>1</v>
      </c>
      <c r="I56" s="31">
        <v>0</v>
      </c>
      <c r="J56" s="31">
        <v>1</v>
      </c>
      <c r="K56" s="31">
        <v>1</v>
      </c>
      <c r="L56" s="31" t="s">
        <v>38</v>
      </c>
      <c r="M56" s="31">
        <v>2</v>
      </c>
      <c r="N56" s="31" t="s">
        <v>39</v>
      </c>
      <c r="O56" s="31">
        <v>0</v>
      </c>
      <c r="P56" s="31">
        <v>1</v>
      </c>
      <c r="Q56" s="31">
        <v>5</v>
      </c>
      <c r="R56" s="31">
        <v>4</v>
      </c>
      <c r="S56" s="104"/>
      <c r="T56" s="86"/>
      <c r="U56" s="43">
        <v>9612</v>
      </c>
      <c r="V56" s="43">
        <v>0</v>
      </c>
      <c r="W56" s="43">
        <v>0</v>
      </c>
      <c r="X56" s="43">
        <v>0</v>
      </c>
      <c r="Y56" s="43">
        <v>0</v>
      </c>
      <c r="Z56" s="43">
        <v>0</v>
      </c>
      <c r="AA56" s="43">
        <f>U56+V56+W56+X56+Y56+Z56</f>
        <v>9612</v>
      </c>
      <c r="AB56" s="29">
        <v>2021</v>
      </c>
      <c r="AC56" s="17"/>
    </row>
    <row r="57" spans="2:29" ht="50.25" customHeight="1" x14ac:dyDescent="0.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35"/>
      <c r="O57" s="35"/>
      <c r="P57" s="35"/>
      <c r="Q57" s="35"/>
      <c r="R57" s="35"/>
      <c r="S57" s="66" t="s">
        <v>158</v>
      </c>
      <c r="T57" s="10" t="s">
        <v>36</v>
      </c>
      <c r="U57" s="42">
        <v>190</v>
      </c>
      <c r="V57" s="42">
        <v>0</v>
      </c>
      <c r="W57" s="42">
        <v>0</v>
      </c>
      <c r="X57" s="42">
        <v>0</v>
      </c>
      <c r="Y57" s="42">
        <v>0</v>
      </c>
      <c r="Z57" s="42">
        <v>0</v>
      </c>
      <c r="AA57" s="42">
        <v>190</v>
      </c>
      <c r="AB57" s="29">
        <v>2021</v>
      </c>
      <c r="AC57" s="12"/>
    </row>
    <row r="58" spans="2:29" ht="24.75" customHeight="1" x14ac:dyDescent="0.3">
      <c r="B58" s="40">
        <v>0</v>
      </c>
      <c r="C58" s="40">
        <v>4</v>
      </c>
      <c r="D58" s="40">
        <v>3</v>
      </c>
      <c r="E58" s="40">
        <v>0</v>
      </c>
      <c r="F58" s="40">
        <v>7</v>
      </c>
      <c r="G58" s="40">
        <v>0</v>
      </c>
      <c r="H58" s="40">
        <v>1</v>
      </c>
      <c r="I58" s="40">
        <v>0</v>
      </c>
      <c r="J58" s="40">
        <v>1</v>
      </c>
      <c r="K58" s="40">
        <v>1</v>
      </c>
      <c r="L58" s="40" t="s">
        <v>37</v>
      </c>
      <c r="M58" s="40">
        <v>2</v>
      </c>
      <c r="N58" s="40">
        <v>5</v>
      </c>
      <c r="O58" s="40">
        <v>2</v>
      </c>
      <c r="P58" s="40">
        <v>3</v>
      </c>
      <c r="Q58" s="40">
        <v>2</v>
      </c>
      <c r="R58" s="40">
        <v>5</v>
      </c>
      <c r="S58" s="107" t="s">
        <v>162</v>
      </c>
      <c r="T58" s="85" t="s">
        <v>13</v>
      </c>
      <c r="U58" s="37">
        <v>139495.29999999999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f>U58+V58+W58+X58+Y58+Z58</f>
        <v>139495.29999999999</v>
      </c>
      <c r="AB58" s="29">
        <v>2021</v>
      </c>
      <c r="AC58" s="16"/>
    </row>
    <row r="59" spans="2:29" ht="18.75" customHeight="1" x14ac:dyDescent="0.3">
      <c r="B59" s="40">
        <v>0</v>
      </c>
      <c r="C59" s="40">
        <v>4</v>
      </c>
      <c r="D59" s="40">
        <v>3</v>
      </c>
      <c r="E59" s="40">
        <v>0</v>
      </c>
      <c r="F59" s="40">
        <v>7</v>
      </c>
      <c r="G59" s="40">
        <v>0</v>
      </c>
      <c r="H59" s="40">
        <v>1</v>
      </c>
      <c r="I59" s="40">
        <v>0</v>
      </c>
      <c r="J59" s="40">
        <v>1</v>
      </c>
      <c r="K59" s="40">
        <v>1</v>
      </c>
      <c r="L59" s="40" t="s">
        <v>38</v>
      </c>
      <c r="M59" s="40">
        <v>2</v>
      </c>
      <c r="N59" s="40" t="s">
        <v>39</v>
      </c>
      <c r="O59" s="40">
        <v>0</v>
      </c>
      <c r="P59" s="40">
        <v>1</v>
      </c>
      <c r="Q59" s="40">
        <v>5</v>
      </c>
      <c r="R59" s="40">
        <v>5</v>
      </c>
      <c r="S59" s="103"/>
      <c r="T59" s="97"/>
      <c r="U59" s="37">
        <v>9612</v>
      </c>
      <c r="V59" s="43">
        <v>0</v>
      </c>
      <c r="W59" s="43">
        <v>0</v>
      </c>
      <c r="X59" s="43">
        <v>0</v>
      </c>
      <c r="Y59" s="43">
        <v>0</v>
      </c>
      <c r="Z59" s="43">
        <v>0</v>
      </c>
      <c r="AA59" s="43">
        <f>U59+V59+W59+X59+Y59+Z59</f>
        <v>9612</v>
      </c>
      <c r="AB59" s="29">
        <v>2021</v>
      </c>
      <c r="AC59" s="16"/>
    </row>
    <row r="60" spans="2:29" ht="16.5" customHeight="1" x14ac:dyDescent="0.3">
      <c r="B60" s="40">
        <v>0</v>
      </c>
      <c r="C60" s="40">
        <v>4</v>
      </c>
      <c r="D60" s="40">
        <v>3</v>
      </c>
      <c r="E60" s="40">
        <v>0</v>
      </c>
      <c r="F60" s="40">
        <v>7</v>
      </c>
      <c r="G60" s="40">
        <v>0</v>
      </c>
      <c r="H60" s="40">
        <v>1</v>
      </c>
      <c r="I60" s="40">
        <v>0</v>
      </c>
      <c r="J60" s="40">
        <v>1</v>
      </c>
      <c r="K60" s="40">
        <v>1</v>
      </c>
      <c r="L60" s="40" t="s">
        <v>37</v>
      </c>
      <c r="M60" s="31">
        <v>2</v>
      </c>
      <c r="N60" s="31">
        <v>0</v>
      </c>
      <c r="O60" s="31">
        <v>0</v>
      </c>
      <c r="P60" s="31">
        <v>0</v>
      </c>
      <c r="Q60" s="31">
        <v>0</v>
      </c>
      <c r="R60" s="31">
        <v>5</v>
      </c>
      <c r="S60" s="103"/>
      <c r="T60" s="97"/>
      <c r="U60" s="37">
        <v>81341.5</v>
      </c>
      <c r="V60" s="43">
        <v>0</v>
      </c>
      <c r="W60" s="43">
        <v>0</v>
      </c>
      <c r="X60" s="43">
        <v>0</v>
      </c>
      <c r="Y60" s="43">
        <v>0</v>
      </c>
      <c r="Z60" s="43">
        <v>0</v>
      </c>
      <c r="AA60" s="43">
        <f>U60+V60+W60+X60+Y60+Z60</f>
        <v>81341.5</v>
      </c>
      <c r="AB60" s="29">
        <v>2021</v>
      </c>
      <c r="AC60" s="16"/>
    </row>
    <row r="61" spans="2:29" ht="17.25" customHeight="1" x14ac:dyDescent="0.3">
      <c r="B61" s="40">
        <v>0</v>
      </c>
      <c r="C61" s="40">
        <v>4</v>
      </c>
      <c r="D61" s="40">
        <v>3</v>
      </c>
      <c r="E61" s="40">
        <v>0</v>
      </c>
      <c r="F61" s="40">
        <v>7</v>
      </c>
      <c r="G61" s="40">
        <v>0</v>
      </c>
      <c r="H61" s="40">
        <v>1</v>
      </c>
      <c r="I61" s="40">
        <v>0</v>
      </c>
      <c r="J61" s="40">
        <v>1</v>
      </c>
      <c r="K61" s="40">
        <v>1</v>
      </c>
      <c r="L61" s="40" t="s">
        <v>37</v>
      </c>
      <c r="M61" s="40">
        <v>2</v>
      </c>
      <c r="N61" s="40">
        <v>1</v>
      </c>
      <c r="O61" s="40">
        <v>0</v>
      </c>
      <c r="P61" s="40">
        <v>1</v>
      </c>
      <c r="Q61" s="40">
        <v>5</v>
      </c>
      <c r="R61" s="40">
        <v>5</v>
      </c>
      <c r="S61" s="104"/>
      <c r="T61" s="86"/>
      <c r="U61" s="37">
        <v>38448</v>
      </c>
      <c r="V61" s="43">
        <v>0</v>
      </c>
      <c r="W61" s="43">
        <v>0</v>
      </c>
      <c r="X61" s="43">
        <v>0</v>
      </c>
      <c r="Y61" s="43">
        <v>0</v>
      </c>
      <c r="Z61" s="43">
        <v>0</v>
      </c>
      <c r="AA61" s="43">
        <f>U61+V61+W61+X61+Y61+Z61</f>
        <v>38448</v>
      </c>
      <c r="AB61" s="29">
        <v>2021</v>
      </c>
      <c r="AC61" s="16"/>
    </row>
    <row r="62" spans="2:29" ht="57" customHeight="1" x14ac:dyDescent="0.35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36" t="s">
        <v>158</v>
      </c>
      <c r="T62" s="10" t="s">
        <v>36</v>
      </c>
      <c r="U62" s="29">
        <v>190</v>
      </c>
      <c r="V62" s="29">
        <v>0</v>
      </c>
      <c r="W62" s="29">
        <v>0</v>
      </c>
      <c r="X62" s="29">
        <v>0</v>
      </c>
      <c r="Y62" s="29">
        <v>0</v>
      </c>
      <c r="Z62" s="29">
        <v>0</v>
      </c>
      <c r="AA62" s="29">
        <v>190</v>
      </c>
      <c r="AB62" s="29">
        <v>2021</v>
      </c>
      <c r="AC62" s="54"/>
    </row>
    <row r="63" spans="2:29" s="48" customFormat="1" ht="26.25" customHeight="1" x14ac:dyDescent="0.3">
      <c r="B63" s="81">
        <v>0</v>
      </c>
      <c r="C63" s="81">
        <v>1</v>
      </c>
      <c r="D63" s="81">
        <v>1</v>
      </c>
      <c r="E63" s="81">
        <v>0</v>
      </c>
      <c r="F63" s="81">
        <v>7</v>
      </c>
      <c r="G63" s="81">
        <v>0</v>
      </c>
      <c r="H63" s="81">
        <v>0</v>
      </c>
      <c r="I63" s="81">
        <v>0</v>
      </c>
      <c r="J63" s="81">
        <v>1</v>
      </c>
      <c r="K63" s="81">
        <v>2</v>
      </c>
      <c r="L63" s="81">
        <v>0</v>
      </c>
      <c r="M63" s="81">
        <v>0</v>
      </c>
      <c r="N63" s="81">
        <v>0</v>
      </c>
      <c r="O63" s="81">
        <v>0</v>
      </c>
      <c r="P63" s="81">
        <v>0</v>
      </c>
      <c r="Q63" s="81">
        <v>0</v>
      </c>
      <c r="R63" s="81">
        <v>0</v>
      </c>
      <c r="S63" s="77" t="s">
        <v>40</v>
      </c>
      <c r="T63" s="78" t="s">
        <v>13</v>
      </c>
      <c r="U63" s="79">
        <f t="shared" ref="U63:Z63" si="7">U64+U76+U86+U98+U105</f>
        <v>3271032.3000000003</v>
      </c>
      <c r="V63" s="79">
        <f t="shared" si="7"/>
        <v>2511925.9</v>
      </c>
      <c r="W63" s="79">
        <f t="shared" si="7"/>
        <v>2501866.3999999994</v>
      </c>
      <c r="X63" s="79">
        <f t="shared" si="7"/>
        <v>2285685</v>
      </c>
      <c r="Y63" s="79">
        <f t="shared" si="7"/>
        <v>2285685</v>
      </c>
      <c r="Z63" s="79">
        <f t="shared" si="7"/>
        <v>2285685</v>
      </c>
      <c r="AA63" s="79">
        <f>U63+V63+W63+X63+Y63+Z63</f>
        <v>15141879.6</v>
      </c>
      <c r="AB63" s="78">
        <v>2026</v>
      </c>
      <c r="AC63" s="49"/>
    </row>
    <row r="64" spans="2:29" s="48" customFormat="1" ht="37.5" x14ac:dyDescent="0.3">
      <c r="B64" s="81">
        <v>0</v>
      </c>
      <c r="C64" s="81">
        <v>1</v>
      </c>
      <c r="D64" s="81">
        <v>1</v>
      </c>
      <c r="E64" s="81">
        <v>0</v>
      </c>
      <c r="F64" s="81">
        <v>7</v>
      </c>
      <c r="G64" s="81">
        <v>0</v>
      </c>
      <c r="H64" s="81">
        <v>2</v>
      </c>
      <c r="I64" s="81">
        <v>0</v>
      </c>
      <c r="J64" s="81">
        <v>1</v>
      </c>
      <c r="K64" s="81">
        <v>2</v>
      </c>
      <c r="L64" s="81">
        <v>0</v>
      </c>
      <c r="M64" s="81">
        <v>1</v>
      </c>
      <c r="N64" s="81">
        <v>0</v>
      </c>
      <c r="O64" s="81">
        <v>0</v>
      </c>
      <c r="P64" s="81">
        <v>0</v>
      </c>
      <c r="Q64" s="81">
        <v>0</v>
      </c>
      <c r="R64" s="81">
        <v>0</v>
      </c>
      <c r="S64" s="77" t="s">
        <v>41</v>
      </c>
      <c r="T64" s="80" t="s">
        <v>13</v>
      </c>
      <c r="U64" s="79">
        <f>U66+U68+U69+U71</f>
        <v>2228562.2999999998</v>
      </c>
      <c r="V64" s="79">
        <f t="shared" ref="V64:AA64" si="8">V66+V68+V69+V71</f>
        <v>2228562.2999999998</v>
      </c>
      <c r="W64" s="79">
        <f t="shared" si="8"/>
        <v>2228562.2999999998</v>
      </c>
      <c r="X64" s="79">
        <f t="shared" si="8"/>
        <v>2228562.2999999998</v>
      </c>
      <c r="Y64" s="79">
        <f t="shared" si="8"/>
        <v>2228562.2999999998</v>
      </c>
      <c r="Z64" s="79">
        <f t="shared" si="8"/>
        <v>2228562.2999999998</v>
      </c>
      <c r="AA64" s="79">
        <f t="shared" si="8"/>
        <v>13371373.800000001</v>
      </c>
      <c r="AB64" s="78">
        <v>2026</v>
      </c>
      <c r="AC64" s="49"/>
    </row>
    <row r="65" spans="2:29" ht="51.75" customHeight="1" x14ac:dyDescent="0.3"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9" t="s">
        <v>42</v>
      </c>
      <c r="T65" s="10" t="s">
        <v>28</v>
      </c>
      <c r="U65" s="29">
        <v>52</v>
      </c>
      <c r="V65" s="29">
        <v>53</v>
      </c>
      <c r="W65" s="29">
        <v>53</v>
      </c>
      <c r="X65" s="29">
        <v>53</v>
      </c>
      <c r="Y65" s="29">
        <v>53</v>
      </c>
      <c r="Z65" s="29">
        <v>53</v>
      </c>
      <c r="AA65" s="29">
        <v>53</v>
      </c>
      <c r="AB65" s="29">
        <v>2026</v>
      </c>
      <c r="AC65" s="49"/>
    </row>
    <row r="66" spans="2:29" ht="61.5" customHeight="1" x14ac:dyDescent="0.3">
      <c r="B66" s="5">
        <v>0</v>
      </c>
      <c r="C66" s="5">
        <v>1</v>
      </c>
      <c r="D66" s="5">
        <v>1</v>
      </c>
      <c r="E66" s="5">
        <v>0</v>
      </c>
      <c r="F66" s="5">
        <v>7</v>
      </c>
      <c r="G66" s="5">
        <v>0</v>
      </c>
      <c r="H66" s="5">
        <v>2</v>
      </c>
      <c r="I66" s="5">
        <v>0</v>
      </c>
      <c r="J66" s="5">
        <v>1</v>
      </c>
      <c r="K66" s="5">
        <v>2</v>
      </c>
      <c r="L66" s="5">
        <v>0</v>
      </c>
      <c r="M66" s="5">
        <v>1</v>
      </c>
      <c r="N66" s="5">
        <v>9</v>
      </c>
      <c r="O66" s="5">
        <v>9</v>
      </c>
      <c r="P66" s="5">
        <v>9</v>
      </c>
      <c r="Q66" s="5">
        <v>9</v>
      </c>
      <c r="R66" s="5">
        <v>9</v>
      </c>
      <c r="S66" s="9" t="s">
        <v>172</v>
      </c>
      <c r="T66" s="10" t="s">
        <v>13</v>
      </c>
      <c r="U66" s="43">
        <v>237606.2</v>
      </c>
      <c r="V66" s="43">
        <v>237606.2</v>
      </c>
      <c r="W66" s="43">
        <v>237606.2</v>
      </c>
      <c r="X66" s="43">
        <v>237606.2</v>
      </c>
      <c r="Y66" s="43">
        <v>237606.2</v>
      </c>
      <c r="Z66" s="43">
        <v>237606.2</v>
      </c>
      <c r="AA66" s="43">
        <f>U66+V66+W66+X66+Y66+Z66</f>
        <v>1425637.2</v>
      </c>
      <c r="AB66" s="29">
        <v>2026</v>
      </c>
      <c r="AC66" s="12"/>
    </row>
    <row r="67" spans="2:29" ht="37.5" x14ac:dyDescent="0.3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9" t="s">
        <v>43</v>
      </c>
      <c r="T67" s="10" t="s">
        <v>28</v>
      </c>
      <c r="U67" s="29">
        <v>52</v>
      </c>
      <c r="V67" s="29">
        <v>53</v>
      </c>
      <c r="W67" s="29">
        <v>53</v>
      </c>
      <c r="X67" s="29">
        <v>53</v>
      </c>
      <c r="Y67" s="29">
        <v>53</v>
      </c>
      <c r="Z67" s="29">
        <v>53</v>
      </c>
      <c r="AA67" s="29">
        <v>53</v>
      </c>
      <c r="AB67" s="29">
        <v>2026</v>
      </c>
      <c r="AC67" s="12"/>
    </row>
    <row r="68" spans="2:29" ht="34.5" customHeight="1" x14ac:dyDescent="0.3">
      <c r="B68" s="5">
        <v>0</v>
      </c>
      <c r="C68" s="5">
        <v>1</v>
      </c>
      <c r="D68" s="5">
        <v>1</v>
      </c>
      <c r="E68" s="5">
        <v>0</v>
      </c>
      <c r="F68" s="5">
        <v>7</v>
      </c>
      <c r="G68" s="5">
        <v>0</v>
      </c>
      <c r="H68" s="5">
        <v>2</v>
      </c>
      <c r="I68" s="5">
        <v>0</v>
      </c>
      <c r="J68" s="5">
        <v>1</v>
      </c>
      <c r="K68" s="5">
        <v>2</v>
      </c>
      <c r="L68" s="5">
        <v>0</v>
      </c>
      <c r="M68" s="5">
        <v>1</v>
      </c>
      <c r="N68" s="5">
        <v>1</v>
      </c>
      <c r="O68" s="5">
        <v>0</v>
      </c>
      <c r="P68" s="5">
        <v>7</v>
      </c>
      <c r="Q68" s="5">
        <v>5</v>
      </c>
      <c r="R68" s="5">
        <v>0</v>
      </c>
      <c r="S68" s="83" t="s">
        <v>173</v>
      </c>
      <c r="T68" s="85" t="s">
        <v>13</v>
      </c>
      <c r="U68" s="43">
        <v>1851383.3</v>
      </c>
      <c r="V68" s="43">
        <v>1851383.3</v>
      </c>
      <c r="W68" s="43">
        <v>1851383.3</v>
      </c>
      <c r="X68" s="43">
        <v>1851383.3</v>
      </c>
      <c r="Y68" s="43">
        <v>1851383.3</v>
      </c>
      <c r="Z68" s="43">
        <v>1851383.3</v>
      </c>
      <c r="AA68" s="43">
        <f>U68+V68+W68+X68+Y68+Z68</f>
        <v>11108299.800000001</v>
      </c>
      <c r="AB68" s="29">
        <v>2026</v>
      </c>
      <c r="AC68" s="16"/>
    </row>
    <row r="69" spans="2:29" ht="78.75" customHeight="1" x14ac:dyDescent="0.3">
      <c r="B69" s="5">
        <v>0</v>
      </c>
      <c r="C69" s="5">
        <v>1</v>
      </c>
      <c r="D69" s="5">
        <v>1</v>
      </c>
      <c r="E69" s="5">
        <v>1</v>
      </c>
      <c r="F69" s="5">
        <v>0</v>
      </c>
      <c r="G69" s="5">
        <v>0</v>
      </c>
      <c r="H69" s="5">
        <v>2</v>
      </c>
      <c r="I69" s="5">
        <v>0</v>
      </c>
      <c r="J69" s="5">
        <v>1</v>
      </c>
      <c r="K69" s="5">
        <v>2</v>
      </c>
      <c r="L69" s="5">
        <v>0</v>
      </c>
      <c r="M69" s="5">
        <v>1</v>
      </c>
      <c r="N69" s="5">
        <v>1</v>
      </c>
      <c r="O69" s="5">
        <v>0</v>
      </c>
      <c r="P69" s="5">
        <v>7</v>
      </c>
      <c r="Q69" s="5">
        <v>5</v>
      </c>
      <c r="R69" s="5">
        <v>0</v>
      </c>
      <c r="S69" s="84"/>
      <c r="T69" s="86"/>
      <c r="U69" s="43">
        <v>50.5</v>
      </c>
      <c r="V69" s="43">
        <v>50.5</v>
      </c>
      <c r="W69" s="43">
        <v>50.5</v>
      </c>
      <c r="X69" s="43">
        <v>50.5</v>
      </c>
      <c r="Y69" s="43">
        <v>50.5</v>
      </c>
      <c r="Z69" s="43">
        <v>50.5</v>
      </c>
      <c r="AA69" s="43">
        <f>U69+V69+W69+X69+Y69+Z69</f>
        <v>303</v>
      </c>
      <c r="AB69" s="29">
        <v>2026</v>
      </c>
      <c r="AC69" s="16"/>
    </row>
    <row r="70" spans="2:29" ht="37.5" x14ac:dyDescent="0.3"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6" t="s">
        <v>44</v>
      </c>
      <c r="T70" s="29" t="s">
        <v>28</v>
      </c>
      <c r="U70" s="29">
        <v>52</v>
      </c>
      <c r="V70" s="29">
        <v>53</v>
      </c>
      <c r="W70" s="29">
        <v>53</v>
      </c>
      <c r="X70" s="29">
        <v>53</v>
      </c>
      <c r="Y70" s="29">
        <v>53</v>
      </c>
      <c r="Z70" s="29">
        <v>53</v>
      </c>
      <c r="AA70" s="29">
        <v>53</v>
      </c>
      <c r="AB70" s="29">
        <v>2026</v>
      </c>
      <c r="AC70" s="2"/>
    </row>
    <row r="71" spans="2:29" ht="56.25" x14ac:dyDescent="0.3">
      <c r="B71" s="31">
        <v>0</v>
      </c>
      <c r="C71" s="31">
        <v>1</v>
      </c>
      <c r="D71" s="31">
        <v>1</v>
      </c>
      <c r="E71" s="31">
        <v>1</v>
      </c>
      <c r="F71" s="31">
        <v>0</v>
      </c>
      <c r="G71" s="31">
        <v>0</v>
      </c>
      <c r="H71" s="31">
        <v>2</v>
      </c>
      <c r="I71" s="31">
        <v>0</v>
      </c>
      <c r="J71" s="31">
        <v>1</v>
      </c>
      <c r="K71" s="31">
        <v>2</v>
      </c>
      <c r="L71" s="35">
        <v>0</v>
      </c>
      <c r="M71" s="35">
        <v>1</v>
      </c>
      <c r="N71" s="31">
        <v>5</v>
      </c>
      <c r="O71" s="31">
        <v>3</v>
      </c>
      <c r="P71" s="31">
        <v>0</v>
      </c>
      <c r="Q71" s="31">
        <v>3</v>
      </c>
      <c r="R71" s="31">
        <v>1</v>
      </c>
      <c r="S71" s="32" t="s">
        <v>129</v>
      </c>
      <c r="T71" s="30" t="s">
        <v>13</v>
      </c>
      <c r="U71" s="45">
        <v>139522.29999999999</v>
      </c>
      <c r="V71" s="45">
        <v>139522.29999999999</v>
      </c>
      <c r="W71" s="45">
        <v>139522.29999999999</v>
      </c>
      <c r="X71" s="45">
        <v>139522.29999999999</v>
      </c>
      <c r="Y71" s="45">
        <v>139522.29999999999</v>
      </c>
      <c r="Z71" s="45">
        <v>139522.29999999999</v>
      </c>
      <c r="AA71" s="45">
        <f>U71+V71+W71+X71+Y71+Z71</f>
        <v>837133.8</v>
      </c>
      <c r="AB71" s="29">
        <v>2026</v>
      </c>
      <c r="AC71" s="2"/>
    </row>
    <row r="72" spans="2:29" ht="39" customHeight="1" x14ac:dyDescent="0.3"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2" t="s">
        <v>126</v>
      </c>
      <c r="T72" s="68" t="s">
        <v>28</v>
      </c>
      <c r="U72" s="55">
        <v>1786</v>
      </c>
      <c r="V72" s="55">
        <v>1834</v>
      </c>
      <c r="W72" s="55">
        <v>1834</v>
      </c>
      <c r="X72" s="55">
        <v>1834</v>
      </c>
      <c r="Y72" s="55">
        <v>1834</v>
      </c>
      <c r="Z72" s="55">
        <v>1834</v>
      </c>
      <c r="AA72" s="55">
        <f>SUM(U72:Z72)</f>
        <v>10956</v>
      </c>
      <c r="AB72" s="29">
        <v>2026</v>
      </c>
      <c r="AC72" s="2"/>
    </row>
    <row r="73" spans="2:29" ht="47.25" customHeight="1" x14ac:dyDescent="0.3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9" t="s">
        <v>130</v>
      </c>
      <c r="T73" s="29" t="s">
        <v>30</v>
      </c>
      <c r="U73" s="42">
        <v>1</v>
      </c>
      <c r="V73" s="42">
        <v>1</v>
      </c>
      <c r="W73" s="42">
        <v>1</v>
      </c>
      <c r="X73" s="42">
        <v>1</v>
      </c>
      <c r="Y73" s="42">
        <v>1</v>
      </c>
      <c r="Z73" s="42">
        <v>1</v>
      </c>
      <c r="AA73" s="42">
        <v>1</v>
      </c>
      <c r="AB73" s="29">
        <v>2026</v>
      </c>
      <c r="AC73" s="15"/>
    </row>
    <row r="74" spans="2:29" ht="67.5" customHeight="1" x14ac:dyDescent="0.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9" t="s">
        <v>45</v>
      </c>
      <c r="T74" s="10" t="s">
        <v>17</v>
      </c>
      <c r="U74" s="41">
        <v>100</v>
      </c>
      <c r="V74" s="41">
        <v>100</v>
      </c>
      <c r="W74" s="41">
        <v>100</v>
      </c>
      <c r="X74" s="41">
        <v>100</v>
      </c>
      <c r="Y74" s="41">
        <v>100</v>
      </c>
      <c r="Z74" s="41">
        <v>100</v>
      </c>
      <c r="AA74" s="41">
        <v>100</v>
      </c>
      <c r="AB74" s="29">
        <v>2026</v>
      </c>
      <c r="AC74" s="12"/>
    </row>
    <row r="75" spans="2:29" ht="56.25" x14ac:dyDescent="0.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9" t="s">
        <v>46</v>
      </c>
      <c r="T75" s="10" t="s">
        <v>17</v>
      </c>
      <c r="U75" s="41">
        <v>100</v>
      </c>
      <c r="V75" s="41">
        <v>100</v>
      </c>
      <c r="W75" s="41">
        <v>100</v>
      </c>
      <c r="X75" s="41">
        <v>100</v>
      </c>
      <c r="Y75" s="41">
        <v>100</v>
      </c>
      <c r="Z75" s="41">
        <v>100</v>
      </c>
      <c r="AA75" s="41">
        <v>100</v>
      </c>
      <c r="AB75" s="29">
        <v>2026</v>
      </c>
      <c r="AC75" s="12"/>
    </row>
    <row r="76" spans="2:29" s="48" customFormat="1" ht="75" customHeight="1" x14ac:dyDescent="0.3">
      <c r="B76" s="81">
        <v>0</v>
      </c>
      <c r="C76" s="81">
        <v>0</v>
      </c>
      <c r="D76" s="81">
        <v>0</v>
      </c>
      <c r="E76" s="81">
        <v>0</v>
      </c>
      <c r="F76" s="81">
        <v>7</v>
      </c>
      <c r="G76" s="81">
        <v>0</v>
      </c>
      <c r="H76" s="81">
        <v>2</v>
      </c>
      <c r="I76" s="81">
        <v>0</v>
      </c>
      <c r="J76" s="81">
        <v>1</v>
      </c>
      <c r="K76" s="81">
        <v>2</v>
      </c>
      <c r="L76" s="81">
        <v>0</v>
      </c>
      <c r="M76" s="81">
        <v>0</v>
      </c>
      <c r="N76" s="81">
        <v>0</v>
      </c>
      <c r="O76" s="81">
        <v>0</v>
      </c>
      <c r="P76" s="81">
        <v>0</v>
      </c>
      <c r="Q76" s="81">
        <v>0</v>
      </c>
      <c r="R76" s="81">
        <v>0</v>
      </c>
      <c r="S76" s="73" t="s">
        <v>165</v>
      </c>
      <c r="T76" s="80" t="s">
        <v>13</v>
      </c>
      <c r="U76" s="79">
        <f>U78+U79+U81+U82+U83+U84</f>
        <v>767931.20000000007</v>
      </c>
      <c r="V76" s="79">
        <f>V78+V79+V81+V82</f>
        <v>600</v>
      </c>
      <c r="W76" s="79">
        <f t="shared" ref="W76:AA76" si="9">W78+W79+W81+W82</f>
        <v>600</v>
      </c>
      <c r="X76" s="79">
        <f t="shared" si="9"/>
        <v>0</v>
      </c>
      <c r="Y76" s="79">
        <f t="shared" si="9"/>
        <v>0</v>
      </c>
      <c r="Z76" s="79">
        <f t="shared" si="9"/>
        <v>0</v>
      </c>
      <c r="AA76" s="79">
        <f t="shared" si="9"/>
        <v>431413.60000000003</v>
      </c>
      <c r="AB76" s="78">
        <v>2026</v>
      </c>
      <c r="AC76" s="49"/>
    </row>
    <row r="77" spans="2:29" ht="37.5" x14ac:dyDescent="0.3"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6" t="s">
        <v>47</v>
      </c>
      <c r="T77" s="10" t="s">
        <v>17</v>
      </c>
      <c r="U77" s="41">
        <v>65</v>
      </c>
      <c r="V77" s="41">
        <v>65</v>
      </c>
      <c r="W77" s="41">
        <v>65</v>
      </c>
      <c r="X77" s="41">
        <v>65</v>
      </c>
      <c r="Y77" s="41">
        <v>65</v>
      </c>
      <c r="Z77" s="41">
        <v>65</v>
      </c>
      <c r="AA77" s="41">
        <v>65</v>
      </c>
      <c r="AB77" s="29">
        <v>2026</v>
      </c>
      <c r="AC77" s="12"/>
    </row>
    <row r="78" spans="2:29" ht="39.75" customHeight="1" x14ac:dyDescent="0.3">
      <c r="B78" s="35">
        <v>0</v>
      </c>
      <c r="C78" s="35">
        <v>1</v>
      </c>
      <c r="D78" s="35">
        <v>1</v>
      </c>
      <c r="E78" s="35">
        <v>0</v>
      </c>
      <c r="F78" s="35">
        <v>7</v>
      </c>
      <c r="G78" s="35">
        <v>0</v>
      </c>
      <c r="H78" s="35">
        <v>2</v>
      </c>
      <c r="I78" s="35">
        <v>0</v>
      </c>
      <c r="J78" s="35">
        <v>1</v>
      </c>
      <c r="K78" s="35">
        <v>2</v>
      </c>
      <c r="L78" s="35" t="s">
        <v>49</v>
      </c>
      <c r="M78" s="35">
        <v>1</v>
      </c>
      <c r="N78" s="35" t="s">
        <v>39</v>
      </c>
      <c r="O78" s="35">
        <v>0</v>
      </c>
      <c r="P78" s="35">
        <v>3</v>
      </c>
      <c r="Q78" s="35">
        <v>9</v>
      </c>
      <c r="R78" s="35">
        <v>0</v>
      </c>
      <c r="S78" s="100" t="s">
        <v>163</v>
      </c>
      <c r="T78" s="96" t="s">
        <v>13</v>
      </c>
      <c r="U78" s="43">
        <v>600</v>
      </c>
      <c r="V78" s="43">
        <v>600</v>
      </c>
      <c r="W78" s="43">
        <v>600</v>
      </c>
      <c r="X78" s="43">
        <v>0</v>
      </c>
      <c r="Y78" s="43">
        <v>0</v>
      </c>
      <c r="Z78" s="43">
        <v>0</v>
      </c>
      <c r="AA78" s="43">
        <f>U78+V78+W78+X78+Y78+Z78</f>
        <v>1800</v>
      </c>
      <c r="AB78" s="29">
        <v>2023</v>
      </c>
      <c r="AC78" s="12"/>
    </row>
    <row r="79" spans="2:29" ht="38.25" customHeight="1" x14ac:dyDescent="0.3">
      <c r="B79" s="35">
        <v>0</v>
      </c>
      <c r="C79" s="35">
        <v>1</v>
      </c>
      <c r="D79" s="35">
        <v>1</v>
      </c>
      <c r="E79" s="35">
        <v>0</v>
      </c>
      <c r="F79" s="35">
        <v>7</v>
      </c>
      <c r="G79" s="35">
        <v>0</v>
      </c>
      <c r="H79" s="35">
        <v>2</v>
      </c>
      <c r="I79" s="35">
        <v>0</v>
      </c>
      <c r="J79" s="35">
        <v>1</v>
      </c>
      <c r="K79" s="35">
        <v>2</v>
      </c>
      <c r="L79" s="35" t="s">
        <v>49</v>
      </c>
      <c r="M79" s="35">
        <v>1</v>
      </c>
      <c r="N79" s="35">
        <v>1</v>
      </c>
      <c r="O79" s="35">
        <v>0</v>
      </c>
      <c r="P79" s="35">
        <v>3</v>
      </c>
      <c r="Q79" s="35">
        <v>9</v>
      </c>
      <c r="R79" s="35">
        <v>0</v>
      </c>
      <c r="S79" s="101"/>
      <c r="T79" s="86"/>
      <c r="U79" s="43">
        <v>2400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f>U79+V79+W79+X79+Y79+Z79</f>
        <v>2400</v>
      </c>
      <c r="AB79" s="29">
        <v>2021</v>
      </c>
      <c r="AC79" s="12"/>
    </row>
    <row r="80" spans="2:29" ht="58.5" customHeight="1" x14ac:dyDescent="0.3"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6" t="s">
        <v>167</v>
      </c>
      <c r="T80" s="10" t="s">
        <v>28</v>
      </c>
      <c r="U80" s="42">
        <v>2</v>
      </c>
      <c r="V80" s="42">
        <v>2</v>
      </c>
      <c r="W80" s="42">
        <v>2</v>
      </c>
      <c r="X80" s="42">
        <v>0</v>
      </c>
      <c r="Y80" s="42">
        <v>0</v>
      </c>
      <c r="Z80" s="42">
        <v>0</v>
      </c>
      <c r="AA80" s="42">
        <f>SUM(U80:Z80)</f>
        <v>6</v>
      </c>
      <c r="AB80" s="29">
        <v>2023</v>
      </c>
      <c r="AC80" s="12"/>
    </row>
    <row r="81" spans="2:29" ht="21.75" customHeight="1" x14ac:dyDescent="0.3">
      <c r="B81" s="35">
        <v>0</v>
      </c>
      <c r="C81" s="35">
        <v>4</v>
      </c>
      <c r="D81" s="35">
        <v>3</v>
      </c>
      <c r="E81" s="35">
        <v>0</v>
      </c>
      <c r="F81" s="35">
        <v>7</v>
      </c>
      <c r="G81" s="35">
        <v>0</v>
      </c>
      <c r="H81" s="35">
        <v>2</v>
      </c>
      <c r="I81" s="35">
        <v>0</v>
      </c>
      <c r="J81" s="35">
        <v>1</v>
      </c>
      <c r="K81" s="35">
        <v>2</v>
      </c>
      <c r="L81" s="35" t="s">
        <v>127</v>
      </c>
      <c r="M81" s="35">
        <v>1</v>
      </c>
      <c r="N81" s="35">
        <v>1</v>
      </c>
      <c r="O81" s="35">
        <v>0</v>
      </c>
      <c r="P81" s="35">
        <v>1</v>
      </c>
      <c r="Q81" s="35">
        <v>6</v>
      </c>
      <c r="R81" s="35">
        <v>2</v>
      </c>
      <c r="S81" s="102" t="s">
        <v>164</v>
      </c>
      <c r="T81" s="96" t="s">
        <v>13</v>
      </c>
      <c r="U81" s="43">
        <v>341770.9</v>
      </c>
      <c r="V81" s="43">
        <v>0</v>
      </c>
      <c r="W81" s="43">
        <v>0</v>
      </c>
      <c r="X81" s="43">
        <v>0</v>
      </c>
      <c r="Y81" s="43">
        <v>0</v>
      </c>
      <c r="Z81" s="43">
        <v>0</v>
      </c>
      <c r="AA81" s="43">
        <f>U81+V81+W81+X81+Y81+Z81</f>
        <v>341770.9</v>
      </c>
      <c r="AB81" s="29">
        <v>2021</v>
      </c>
      <c r="AC81" s="12"/>
    </row>
    <row r="82" spans="2:29" ht="23.25" customHeight="1" x14ac:dyDescent="0.3">
      <c r="B82" s="35">
        <v>0</v>
      </c>
      <c r="C82" s="35">
        <v>4</v>
      </c>
      <c r="D82" s="35">
        <v>3</v>
      </c>
      <c r="E82" s="35">
        <v>0</v>
      </c>
      <c r="F82" s="35">
        <v>7</v>
      </c>
      <c r="G82" s="35">
        <v>0</v>
      </c>
      <c r="H82" s="35">
        <v>2</v>
      </c>
      <c r="I82" s="35">
        <v>0</v>
      </c>
      <c r="J82" s="35">
        <v>1</v>
      </c>
      <c r="K82" s="35">
        <v>2</v>
      </c>
      <c r="L82" s="35" t="s">
        <v>127</v>
      </c>
      <c r="M82" s="35">
        <v>1</v>
      </c>
      <c r="N82" s="35" t="s">
        <v>39</v>
      </c>
      <c r="O82" s="35">
        <v>0</v>
      </c>
      <c r="P82" s="35">
        <v>1</v>
      </c>
      <c r="Q82" s="35">
        <v>6</v>
      </c>
      <c r="R82" s="35">
        <v>2</v>
      </c>
      <c r="S82" s="103"/>
      <c r="T82" s="97"/>
      <c r="U82" s="43">
        <v>85442.7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f>U82+V82+W82+X82+Y82+Z82</f>
        <v>85442.7</v>
      </c>
      <c r="AB82" s="29">
        <v>2021</v>
      </c>
      <c r="AC82" s="12"/>
    </row>
    <row r="83" spans="2:29" ht="20.25" customHeight="1" x14ac:dyDescent="0.3">
      <c r="B83" s="35">
        <v>0</v>
      </c>
      <c r="C83" s="35">
        <v>4</v>
      </c>
      <c r="D83" s="35">
        <v>3</v>
      </c>
      <c r="E83" s="35">
        <v>0</v>
      </c>
      <c r="F83" s="35">
        <v>7</v>
      </c>
      <c r="G83" s="35">
        <v>0</v>
      </c>
      <c r="H83" s="35">
        <v>2</v>
      </c>
      <c r="I83" s="35">
        <v>0</v>
      </c>
      <c r="J83" s="35">
        <v>1</v>
      </c>
      <c r="K83" s="35">
        <v>2</v>
      </c>
      <c r="L83" s="35" t="s">
        <v>127</v>
      </c>
      <c r="M83" s="35">
        <v>1</v>
      </c>
      <c r="N83" s="35">
        <v>0</v>
      </c>
      <c r="O83" s="35">
        <v>0</v>
      </c>
      <c r="P83" s="35">
        <v>0</v>
      </c>
      <c r="Q83" s="35">
        <v>0</v>
      </c>
      <c r="R83" s="35">
        <v>2</v>
      </c>
      <c r="S83" s="103"/>
      <c r="T83" s="97"/>
      <c r="U83" s="43">
        <v>1863.9</v>
      </c>
      <c r="V83" s="43">
        <v>0</v>
      </c>
      <c r="W83" s="43">
        <v>0</v>
      </c>
      <c r="X83" s="43">
        <v>0</v>
      </c>
      <c r="Y83" s="43">
        <v>0</v>
      </c>
      <c r="Z83" s="43">
        <v>0</v>
      </c>
      <c r="AA83" s="43">
        <f>SUM(U83:Z83)</f>
        <v>1863.9</v>
      </c>
      <c r="AB83" s="29">
        <v>2021</v>
      </c>
      <c r="AC83" s="12"/>
    </row>
    <row r="84" spans="2:29" ht="21.75" customHeight="1" x14ac:dyDescent="0.3">
      <c r="B84" s="35">
        <v>0</v>
      </c>
      <c r="C84" s="35">
        <v>4</v>
      </c>
      <c r="D84" s="35">
        <v>3</v>
      </c>
      <c r="E84" s="35">
        <v>0</v>
      </c>
      <c r="F84" s="35">
        <v>7</v>
      </c>
      <c r="G84" s="35">
        <v>0</v>
      </c>
      <c r="H84" s="35">
        <v>2</v>
      </c>
      <c r="I84" s="35">
        <v>0</v>
      </c>
      <c r="J84" s="35">
        <v>1</v>
      </c>
      <c r="K84" s="35">
        <v>2</v>
      </c>
      <c r="L84" s="35" t="s">
        <v>127</v>
      </c>
      <c r="M84" s="35">
        <v>1</v>
      </c>
      <c r="N84" s="35">
        <v>5</v>
      </c>
      <c r="O84" s="35">
        <v>5</v>
      </c>
      <c r="P84" s="35">
        <v>2</v>
      </c>
      <c r="Q84" s="35">
        <v>0</v>
      </c>
      <c r="R84" s="35">
        <v>1</v>
      </c>
      <c r="S84" s="104"/>
      <c r="T84" s="86"/>
      <c r="U84" s="43">
        <v>335853.7</v>
      </c>
      <c r="V84" s="43">
        <v>0</v>
      </c>
      <c r="W84" s="43">
        <v>0</v>
      </c>
      <c r="X84" s="43">
        <v>0</v>
      </c>
      <c r="Y84" s="43">
        <v>0</v>
      </c>
      <c r="Z84" s="43">
        <v>0</v>
      </c>
      <c r="AA84" s="43">
        <f>SUM(U84:Z84)</f>
        <v>335853.7</v>
      </c>
      <c r="AB84" s="29">
        <v>2021</v>
      </c>
      <c r="AC84" s="12"/>
    </row>
    <row r="85" spans="2:29" ht="37.5" customHeight="1" x14ac:dyDescent="0.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9" t="s">
        <v>48</v>
      </c>
      <c r="T85" s="10" t="s">
        <v>36</v>
      </c>
      <c r="U85" s="42">
        <v>1224</v>
      </c>
      <c r="V85" s="42">
        <v>0</v>
      </c>
      <c r="W85" s="42">
        <v>0</v>
      </c>
      <c r="X85" s="42">
        <v>0</v>
      </c>
      <c r="Y85" s="42">
        <v>0</v>
      </c>
      <c r="Z85" s="42">
        <v>0</v>
      </c>
      <c r="AA85" s="42">
        <v>1224</v>
      </c>
      <c r="AB85" s="29">
        <v>2021</v>
      </c>
      <c r="AC85" s="12"/>
    </row>
    <row r="86" spans="2:29" s="48" customFormat="1" ht="38.25" customHeight="1" x14ac:dyDescent="0.3">
      <c r="B86" s="81">
        <v>0</v>
      </c>
      <c r="C86" s="81">
        <v>1</v>
      </c>
      <c r="D86" s="81">
        <v>1</v>
      </c>
      <c r="E86" s="81">
        <v>0</v>
      </c>
      <c r="F86" s="81">
        <v>7</v>
      </c>
      <c r="G86" s="81">
        <v>0</v>
      </c>
      <c r="H86" s="81">
        <v>9</v>
      </c>
      <c r="I86" s="81">
        <v>0</v>
      </c>
      <c r="J86" s="81">
        <v>1</v>
      </c>
      <c r="K86" s="81">
        <v>2</v>
      </c>
      <c r="L86" s="81">
        <v>0</v>
      </c>
      <c r="M86" s="81">
        <v>3</v>
      </c>
      <c r="N86" s="81">
        <v>0</v>
      </c>
      <c r="O86" s="81">
        <v>0</v>
      </c>
      <c r="P86" s="81">
        <v>0</v>
      </c>
      <c r="Q86" s="81">
        <v>0</v>
      </c>
      <c r="R86" s="81">
        <v>0</v>
      </c>
      <c r="S86" s="77" t="s">
        <v>50</v>
      </c>
      <c r="T86" s="80" t="s">
        <v>13</v>
      </c>
      <c r="U86" s="79">
        <f t="shared" ref="U86:Z86" si="10">U89+U91+U93</f>
        <v>155</v>
      </c>
      <c r="V86" s="79">
        <f t="shared" si="10"/>
        <v>155</v>
      </c>
      <c r="W86" s="79">
        <f t="shared" si="10"/>
        <v>155</v>
      </c>
      <c r="X86" s="79">
        <f t="shared" si="10"/>
        <v>155</v>
      </c>
      <c r="Y86" s="79">
        <f t="shared" si="10"/>
        <v>155</v>
      </c>
      <c r="Z86" s="79">
        <f t="shared" si="10"/>
        <v>155</v>
      </c>
      <c r="AA86" s="79">
        <f>U86+V86+W86+X86+Y86+Z86</f>
        <v>930</v>
      </c>
      <c r="AB86" s="78">
        <v>2026</v>
      </c>
      <c r="AC86" s="49"/>
    </row>
    <row r="87" spans="2:29" s="48" customFormat="1" ht="37.5" x14ac:dyDescent="0.3"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6" t="s">
        <v>51</v>
      </c>
      <c r="T87" s="29" t="s">
        <v>17</v>
      </c>
      <c r="U87" s="41">
        <v>99.5</v>
      </c>
      <c r="V87" s="41">
        <v>99.5</v>
      </c>
      <c r="W87" s="41">
        <v>99.5</v>
      </c>
      <c r="X87" s="41">
        <v>99.5</v>
      </c>
      <c r="Y87" s="41">
        <v>99.5</v>
      </c>
      <c r="Z87" s="41">
        <v>99.5</v>
      </c>
      <c r="AA87" s="41">
        <v>99.5</v>
      </c>
      <c r="AB87" s="29">
        <v>2026</v>
      </c>
      <c r="AC87" s="49"/>
    </row>
    <row r="88" spans="2:29" ht="39.75" customHeight="1" x14ac:dyDescent="0.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9" t="s">
        <v>52</v>
      </c>
      <c r="T88" s="10" t="s">
        <v>17</v>
      </c>
      <c r="U88" s="41">
        <v>97.9</v>
      </c>
      <c r="V88" s="41">
        <v>97.9</v>
      </c>
      <c r="W88" s="41">
        <v>97.9</v>
      </c>
      <c r="X88" s="41">
        <v>97.9</v>
      </c>
      <c r="Y88" s="41">
        <v>97.9</v>
      </c>
      <c r="Z88" s="41">
        <v>97.9</v>
      </c>
      <c r="AA88" s="41">
        <v>97.9</v>
      </c>
      <c r="AB88" s="29">
        <v>2026</v>
      </c>
      <c r="AC88" s="12"/>
    </row>
    <row r="89" spans="2:29" ht="37.5" x14ac:dyDescent="0.3">
      <c r="B89" s="5">
        <v>0</v>
      </c>
      <c r="C89" s="5">
        <v>1</v>
      </c>
      <c r="D89" s="5">
        <v>1</v>
      </c>
      <c r="E89" s="5">
        <v>0</v>
      </c>
      <c r="F89" s="5">
        <v>7</v>
      </c>
      <c r="G89" s="5">
        <v>0</v>
      </c>
      <c r="H89" s="5">
        <v>9</v>
      </c>
      <c r="I89" s="5">
        <v>0</v>
      </c>
      <c r="J89" s="5">
        <v>1</v>
      </c>
      <c r="K89" s="5">
        <v>2</v>
      </c>
      <c r="L89" s="5">
        <v>0</v>
      </c>
      <c r="M89" s="5">
        <v>3</v>
      </c>
      <c r="N89" s="5">
        <v>9</v>
      </c>
      <c r="O89" s="5">
        <v>9</v>
      </c>
      <c r="P89" s="5">
        <v>9</v>
      </c>
      <c r="Q89" s="5">
        <v>9</v>
      </c>
      <c r="R89" s="5">
        <v>9</v>
      </c>
      <c r="S89" s="9" t="s">
        <v>53</v>
      </c>
      <c r="T89" s="10" t="s">
        <v>13</v>
      </c>
      <c r="U89" s="43">
        <v>70</v>
      </c>
      <c r="V89" s="43">
        <v>70</v>
      </c>
      <c r="W89" s="43">
        <v>70</v>
      </c>
      <c r="X89" s="43">
        <v>70</v>
      </c>
      <c r="Y89" s="43">
        <v>70</v>
      </c>
      <c r="Z89" s="43">
        <v>70</v>
      </c>
      <c r="AA89" s="43">
        <f>U89+V89+W89+X89+Y89+Z89</f>
        <v>420</v>
      </c>
      <c r="AB89" s="29">
        <v>2026</v>
      </c>
      <c r="AC89" s="12"/>
    </row>
    <row r="90" spans="2:29" ht="37.5" x14ac:dyDescent="0.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9" t="s">
        <v>54</v>
      </c>
      <c r="T90" s="10" t="s">
        <v>28</v>
      </c>
      <c r="U90" s="29">
        <v>12</v>
      </c>
      <c r="V90" s="29">
        <v>14</v>
      </c>
      <c r="W90" s="29">
        <v>14</v>
      </c>
      <c r="X90" s="29">
        <v>14</v>
      </c>
      <c r="Y90" s="29">
        <v>14</v>
      </c>
      <c r="Z90" s="29">
        <v>14</v>
      </c>
      <c r="AA90" s="29">
        <v>14</v>
      </c>
      <c r="AB90" s="29">
        <v>2026</v>
      </c>
      <c r="AC90" s="12"/>
    </row>
    <row r="91" spans="2:29" ht="37.5" x14ac:dyDescent="0.3">
      <c r="B91" s="5">
        <v>0</v>
      </c>
      <c r="C91" s="5">
        <v>1</v>
      </c>
      <c r="D91" s="5">
        <v>1</v>
      </c>
      <c r="E91" s="5">
        <v>0</v>
      </c>
      <c r="F91" s="5">
        <v>7</v>
      </c>
      <c r="G91" s="5">
        <v>0</v>
      </c>
      <c r="H91" s="5">
        <v>9</v>
      </c>
      <c r="I91" s="5">
        <v>0</v>
      </c>
      <c r="J91" s="5">
        <v>1</v>
      </c>
      <c r="K91" s="5">
        <v>2</v>
      </c>
      <c r="L91" s="5">
        <v>0</v>
      </c>
      <c r="M91" s="5">
        <v>3</v>
      </c>
      <c r="N91" s="5">
        <v>9</v>
      </c>
      <c r="O91" s="5">
        <v>9</v>
      </c>
      <c r="P91" s="5">
        <v>9</v>
      </c>
      <c r="Q91" s="5">
        <v>9</v>
      </c>
      <c r="R91" s="5">
        <v>9</v>
      </c>
      <c r="S91" s="9" t="s">
        <v>55</v>
      </c>
      <c r="T91" s="10" t="s">
        <v>13</v>
      </c>
      <c r="U91" s="43">
        <v>0</v>
      </c>
      <c r="V91" s="43">
        <v>0</v>
      </c>
      <c r="W91" s="43">
        <v>0</v>
      </c>
      <c r="X91" s="43">
        <v>0</v>
      </c>
      <c r="Y91" s="43">
        <v>0</v>
      </c>
      <c r="Z91" s="43">
        <v>0</v>
      </c>
      <c r="AA91" s="43">
        <v>0</v>
      </c>
      <c r="AB91" s="29">
        <v>2026</v>
      </c>
      <c r="AC91" s="12"/>
    </row>
    <row r="92" spans="2:29" ht="37.5" x14ac:dyDescent="0.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34" t="s">
        <v>128</v>
      </c>
      <c r="T92" s="10" t="s">
        <v>28</v>
      </c>
      <c r="U92" s="29">
        <v>30</v>
      </c>
      <c r="V92" s="29">
        <v>30</v>
      </c>
      <c r="W92" s="29">
        <v>30</v>
      </c>
      <c r="X92" s="29">
        <v>30</v>
      </c>
      <c r="Y92" s="29">
        <v>30</v>
      </c>
      <c r="Z92" s="29">
        <v>30</v>
      </c>
      <c r="AA92" s="29">
        <v>30</v>
      </c>
      <c r="AB92" s="29">
        <v>2026</v>
      </c>
      <c r="AC92" s="12"/>
    </row>
    <row r="93" spans="2:29" x14ac:dyDescent="0.3">
      <c r="B93" s="5">
        <v>0</v>
      </c>
      <c r="C93" s="5">
        <v>1</v>
      </c>
      <c r="D93" s="5">
        <v>1</v>
      </c>
      <c r="E93" s="5">
        <v>0</v>
      </c>
      <c r="F93" s="5">
        <v>7</v>
      </c>
      <c r="G93" s="5">
        <v>0</v>
      </c>
      <c r="H93" s="5">
        <v>9</v>
      </c>
      <c r="I93" s="5">
        <v>0</v>
      </c>
      <c r="J93" s="5">
        <v>1</v>
      </c>
      <c r="K93" s="5">
        <v>2</v>
      </c>
      <c r="L93" s="5">
        <v>0</v>
      </c>
      <c r="M93" s="5">
        <v>3</v>
      </c>
      <c r="N93" s="5">
        <v>9</v>
      </c>
      <c r="O93" s="5">
        <v>9</v>
      </c>
      <c r="P93" s="5">
        <v>9</v>
      </c>
      <c r="Q93" s="5">
        <v>9</v>
      </c>
      <c r="R93" s="5">
        <v>9</v>
      </c>
      <c r="S93" s="9" t="s">
        <v>56</v>
      </c>
      <c r="T93" s="10" t="s">
        <v>13</v>
      </c>
      <c r="U93" s="43">
        <v>85</v>
      </c>
      <c r="V93" s="43">
        <v>85</v>
      </c>
      <c r="W93" s="43">
        <v>85</v>
      </c>
      <c r="X93" s="43">
        <v>85</v>
      </c>
      <c r="Y93" s="43">
        <v>85</v>
      </c>
      <c r="Z93" s="43">
        <v>85</v>
      </c>
      <c r="AA93" s="43">
        <f>U93+V93+W93+X93+Y93+Z93</f>
        <v>510</v>
      </c>
      <c r="AB93" s="29">
        <v>2026</v>
      </c>
      <c r="AC93" s="12"/>
    </row>
    <row r="94" spans="2:29" ht="37.5" x14ac:dyDescent="0.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9" t="s">
        <v>57</v>
      </c>
      <c r="T94" s="10" t="s">
        <v>17</v>
      </c>
      <c r="U94" s="41">
        <v>8</v>
      </c>
      <c r="V94" s="41">
        <v>8</v>
      </c>
      <c r="W94" s="41">
        <v>8</v>
      </c>
      <c r="X94" s="41">
        <v>8</v>
      </c>
      <c r="Y94" s="41">
        <v>8</v>
      </c>
      <c r="Z94" s="41">
        <v>8</v>
      </c>
      <c r="AA94" s="41">
        <v>8</v>
      </c>
      <c r="AB94" s="29">
        <v>2026</v>
      </c>
      <c r="AC94" s="12"/>
    </row>
    <row r="95" spans="2:29" x14ac:dyDescent="0.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9" t="s">
        <v>58</v>
      </c>
      <c r="T95" s="10" t="s">
        <v>25</v>
      </c>
      <c r="U95" s="42">
        <v>1150</v>
      </c>
      <c r="V95" s="42">
        <v>1150</v>
      </c>
      <c r="W95" s="42">
        <v>1150</v>
      </c>
      <c r="X95" s="42">
        <v>1150</v>
      </c>
      <c r="Y95" s="42">
        <v>1150</v>
      </c>
      <c r="Z95" s="42">
        <v>1150</v>
      </c>
      <c r="AA95" s="42">
        <f>SUM(U95:Z95)</f>
        <v>6900</v>
      </c>
      <c r="AB95" s="29">
        <v>2026</v>
      </c>
      <c r="AC95" s="12"/>
    </row>
    <row r="96" spans="2:29" x14ac:dyDescent="0.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9" t="s">
        <v>59</v>
      </c>
      <c r="T96" s="10" t="s">
        <v>25</v>
      </c>
      <c r="U96" s="42">
        <v>79</v>
      </c>
      <c r="V96" s="42">
        <v>79</v>
      </c>
      <c r="W96" s="42">
        <v>79</v>
      </c>
      <c r="X96" s="42">
        <v>79</v>
      </c>
      <c r="Y96" s="42">
        <v>79</v>
      </c>
      <c r="Z96" s="42">
        <v>79</v>
      </c>
      <c r="AA96" s="42">
        <f>SUM(U96:Z96)</f>
        <v>474</v>
      </c>
      <c r="AB96" s="29">
        <v>2026</v>
      </c>
      <c r="AC96" s="12"/>
    </row>
    <row r="97" spans="2:30" ht="56.25" x14ac:dyDescent="0.3"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9" t="s">
        <v>60</v>
      </c>
      <c r="T97" s="10" t="s">
        <v>25</v>
      </c>
      <c r="U97" s="42">
        <v>2600</v>
      </c>
      <c r="V97" s="42">
        <v>2600</v>
      </c>
      <c r="W97" s="42">
        <v>2600</v>
      </c>
      <c r="X97" s="42">
        <v>2600</v>
      </c>
      <c r="Y97" s="42">
        <v>2600</v>
      </c>
      <c r="Z97" s="42">
        <v>2600</v>
      </c>
      <c r="AA97" s="42">
        <f>SUM(U97:Z97)</f>
        <v>15600</v>
      </c>
      <c r="AB97" s="29">
        <v>2026</v>
      </c>
      <c r="AC97" s="12"/>
    </row>
    <row r="98" spans="2:30" s="48" customFormat="1" ht="23.25" customHeight="1" x14ac:dyDescent="0.3">
      <c r="B98" s="81">
        <v>0</v>
      </c>
      <c r="C98" s="81">
        <v>1</v>
      </c>
      <c r="D98" s="81">
        <v>1</v>
      </c>
      <c r="E98" s="81">
        <v>0</v>
      </c>
      <c r="F98" s="81">
        <v>7</v>
      </c>
      <c r="G98" s="81">
        <v>0</v>
      </c>
      <c r="H98" s="81">
        <v>0</v>
      </c>
      <c r="I98" s="81">
        <v>0</v>
      </c>
      <c r="J98" s="81">
        <v>1</v>
      </c>
      <c r="K98" s="81">
        <v>2</v>
      </c>
      <c r="L98" s="81">
        <v>0</v>
      </c>
      <c r="M98" s="81">
        <v>4</v>
      </c>
      <c r="N98" s="81">
        <v>0</v>
      </c>
      <c r="O98" s="81">
        <v>0</v>
      </c>
      <c r="P98" s="81">
        <v>0</v>
      </c>
      <c r="Q98" s="81">
        <v>0</v>
      </c>
      <c r="R98" s="81">
        <v>0</v>
      </c>
      <c r="S98" s="77" t="s">
        <v>61</v>
      </c>
      <c r="T98" s="80" t="s">
        <v>13</v>
      </c>
      <c r="U98" s="79">
        <f>U100+U103+U101</f>
        <v>251819.1</v>
      </c>
      <c r="V98" s="79">
        <f t="shared" ref="V98:AA98" si="11">V100+V103+V101</f>
        <v>262207</v>
      </c>
      <c r="W98" s="79">
        <f t="shared" si="11"/>
        <v>260126.30000000002</v>
      </c>
      <c r="X98" s="79">
        <f t="shared" si="11"/>
        <v>37805.599999999999</v>
      </c>
      <c r="Y98" s="79">
        <f t="shared" si="11"/>
        <v>37805.599999999999</v>
      </c>
      <c r="Z98" s="79">
        <f t="shared" si="11"/>
        <v>37805.599999999999</v>
      </c>
      <c r="AA98" s="79">
        <f t="shared" si="11"/>
        <v>887569.20000000007</v>
      </c>
      <c r="AB98" s="78">
        <v>2026</v>
      </c>
      <c r="AC98" s="49"/>
    </row>
    <row r="99" spans="2:30" s="48" customFormat="1" ht="37.5" x14ac:dyDescent="0.3"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6" t="s">
        <v>62</v>
      </c>
      <c r="T99" s="29" t="s">
        <v>17</v>
      </c>
      <c r="U99" s="41">
        <v>80</v>
      </c>
      <c r="V99" s="41">
        <v>80</v>
      </c>
      <c r="W99" s="41">
        <v>80</v>
      </c>
      <c r="X99" s="41">
        <v>80</v>
      </c>
      <c r="Y99" s="41">
        <v>80</v>
      </c>
      <c r="Z99" s="41">
        <v>80</v>
      </c>
      <c r="AA99" s="41">
        <v>80</v>
      </c>
      <c r="AB99" s="29">
        <v>2026</v>
      </c>
      <c r="AC99" s="49"/>
    </row>
    <row r="100" spans="2:30" x14ac:dyDescent="0.3">
      <c r="B100" s="31">
        <v>0</v>
      </c>
      <c r="C100" s="31">
        <v>1</v>
      </c>
      <c r="D100" s="31">
        <v>1</v>
      </c>
      <c r="E100" s="31">
        <v>0</v>
      </c>
      <c r="F100" s="31">
        <v>7</v>
      </c>
      <c r="G100" s="31">
        <v>0</v>
      </c>
      <c r="H100" s="31">
        <v>2</v>
      </c>
      <c r="I100" s="31">
        <v>0</v>
      </c>
      <c r="J100" s="31">
        <v>1</v>
      </c>
      <c r="K100" s="31">
        <v>2</v>
      </c>
      <c r="L100" s="31">
        <v>0</v>
      </c>
      <c r="M100" s="31">
        <v>4</v>
      </c>
      <c r="N100" s="31" t="s">
        <v>125</v>
      </c>
      <c r="O100" s="31">
        <v>3</v>
      </c>
      <c r="P100" s="31">
        <v>0</v>
      </c>
      <c r="Q100" s="31">
        <v>4</v>
      </c>
      <c r="R100" s="31">
        <v>0</v>
      </c>
      <c r="S100" s="83" t="s">
        <v>63</v>
      </c>
      <c r="T100" s="85" t="s">
        <v>13</v>
      </c>
      <c r="U100" s="43">
        <v>28941.599999999999</v>
      </c>
      <c r="V100" s="43">
        <v>28941.599999999999</v>
      </c>
      <c r="W100" s="43">
        <v>28941.599999999999</v>
      </c>
      <c r="X100" s="43">
        <v>28941.599999999999</v>
      </c>
      <c r="Y100" s="43">
        <v>28941.599999999999</v>
      </c>
      <c r="Z100" s="43">
        <v>28941.599999999999</v>
      </c>
      <c r="AA100" s="43">
        <f>U100+V100+W100+X100+Y100+Z100</f>
        <v>173649.6</v>
      </c>
      <c r="AB100" s="29">
        <v>2026</v>
      </c>
      <c r="AC100" s="12"/>
    </row>
    <row r="101" spans="2:30" x14ac:dyDescent="0.3">
      <c r="B101" s="31">
        <v>0</v>
      </c>
      <c r="C101" s="31">
        <v>1</v>
      </c>
      <c r="D101" s="31">
        <v>1</v>
      </c>
      <c r="E101" s="31">
        <v>0</v>
      </c>
      <c r="F101" s="31">
        <v>7</v>
      </c>
      <c r="G101" s="31">
        <v>0</v>
      </c>
      <c r="H101" s="31">
        <v>2</v>
      </c>
      <c r="I101" s="31">
        <v>0</v>
      </c>
      <c r="J101" s="31">
        <v>1</v>
      </c>
      <c r="K101" s="31">
        <v>2</v>
      </c>
      <c r="L101" s="31">
        <v>0</v>
      </c>
      <c r="M101" s="31">
        <v>4</v>
      </c>
      <c r="N101" s="31" t="s">
        <v>125</v>
      </c>
      <c r="O101" s="31">
        <v>3</v>
      </c>
      <c r="P101" s="31">
        <v>0</v>
      </c>
      <c r="Q101" s="31">
        <v>4</v>
      </c>
      <c r="R101" s="31">
        <v>0</v>
      </c>
      <c r="S101" s="84"/>
      <c r="T101" s="86"/>
      <c r="U101" s="43">
        <v>214013.5</v>
      </c>
      <c r="V101" s="43">
        <v>224401.4</v>
      </c>
      <c r="W101" s="43">
        <v>222320.7</v>
      </c>
      <c r="X101" s="43">
        <v>0</v>
      </c>
      <c r="Y101" s="43">
        <v>0</v>
      </c>
      <c r="Z101" s="43">
        <v>0</v>
      </c>
      <c r="AA101" s="43">
        <f>U101+V101+W101+X101+Y101+Z101</f>
        <v>660735.60000000009</v>
      </c>
      <c r="AB101" s="29">
        <v>2026</v>
      </c>
      <c r="AC101" s="12"/>
    </row>
    <row r="102" spans="2:30" ht="23.25" customHeight="1" x14ac:dyDescent="0.3"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9" t="s">
        <v>64</v>
      </c>
      <c r="T102" s="10" t="s">
        <v>17</v>
      </c>
      <c r="U102" s="41">
        <v>100</v>
      </c>
      <c r="V102" s="41">
        <v>100</v>
      </c>
      <c r="W102" s="41">
        <v>100</v>
      </c>
      <c r="X102" s="41">
        <v>100</v>
      </c>
      <c r="Y102" s="41">
        <v>100</v>
      </c>
      <c r="Z102" s="41">
        <v>100</v>
      </c>
      <c r="AA102" s="41">
        <v>100</v>
      </c>
      <c r="AB102" s="29">
        <v>2026</v>
      </c>
      <c r="AC102" s="12"/>
    </row>
    <row r="103" spans="2:30" ht="21.75" customHeight="1" x14ac:dyDescent="0.3">
      <c r="B103" s="31">
        <v>0</v>
      </c>
      <c r="C103" s="31">
        <v>1</v>
      </c>
      <c r="D103" s="31">
        <v>1</v>
      </c>
      <c r="E103" s="31">
        <v>0</v>
      </c>
      <c r="F103" s="31">
        <v>7</v>
      </c>
      <c r="G103" s="31">
        <v>0</v>
      </c>
      <c r="H103" s="31">
        <v>2</v>
      </c>
      <c r="I103" s="31">
        <v>0</v>
      </c>
      <c r="J103" s="31">
        <v>1</v>
      </c>
      <c r="K103" s="31">
        <v>2</v>
      </c>
      <c r="L103" s="31">
        <v>0</v>
      </c>
      <c r="M103" s="31">
        <v>4</v>
      </c>
      <c r="N103" s="31">
        <v>9</v>
      </c>
      <c r="O103" s="31">
        <v>9</v>
      </c>
      <c r="P103" s="31">
        <v>9</v>
      </c>
      <c r="Q103" s="31">
        <v>9</v>
      </c>
      <c r="R103" s="31">
        <v>9</v>
      </c>
      <c r="S103" s="9" t="s">
        <v>65</v>
      </c>
      <c r="T103" s="10" t="s">
        <v>13</v>
      </c>
      <c r="U103" s="43">
        <v>8864</v>
      </c>
      <c r="V103" s="43">
        <v>8864</v>
      </c>
      <c r="W103" s="43">
        <v>8864</v>
      </c>
      <c r="X103" s="43">
        <v>8864</v>
      </c>
      <c r="Y103" s="43">
        <v>8864</v>
      </c>
      <c r="Z103" s="43">
        <v>8864</v>
      </c>
      <c r="AA103" s="43">
        <f>U103+V103+W103+X103+Y103+Z103</f>
        <v>53184</v>
      </c>
      <c r="AB103" s="29">
        <v>2026</v>
      </c>
      <c r="AC103" s="12"/>
    </row>
    <row r="104" spans="2:30" ht="37.5" x14ac:dyDescent="0.3"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9" t="s">
        <v>66</v>
      </c>
      <c r="T104" s="10" t="s">
        <v>17</v>
      </c>
      <c r="U104" s="41">
        <v>100</v>
      </c>
      <c r="V104" s="41">
        <v>100</v>
      </c>
      <c r="W104" s="41">
        <v>100</v>
      </c>
      <c r="X104" s="41">
        <v>100</v>
      </c>
      <c r="Y104" s="41">
        <v>100</v>
      </c>
      <c r="Z104" s="41">
        <v>100</v>
      </c>
      <c r="AA104" s="41">
        <v>100</v>
      </c>
      <c r="AB104" s="29">
        <v>2026</v>
      </c>
      <c r="AC104" s="12"/>
    </row>
    <row r="105" spans="2:30" s="48" customFormat="1" ht="37.5" x14ac:dyDescent="0.3">
      <c r="B105" s="81">
        <v>0</v>
      </c>
      <c r="C105" s="81">
        <v>1</v>
      </c>
      <c r="D105" s="81">
        <v>1</v>
      </c>
      <c r="E105" s="81">
        <v>0</v>
      </c>
      <c r="F105" s="81">
        <v>7</v>
      </c>
      <c r="G105" s="81">
        <v>0</v>
      </c>
      <c r="H105" s="81">
        <v>2</v>
      </c>
      <c r="I105" s="81">
        <v>0</v>
      </c>
      <c r="J105" s="81">
        <v>1</v>
      </c>
      <c r="K105" s="81">
        <v>2</v>
      </c>
      <c r="L105" s="81">
        <v>0</v>
      </c>
      <c r="M105" s="81">
        <v>5</v>
      </c>
      <c r="N105" s="81">
        <v>0</v>
      </c>
      <c r="O105" s="81">
        <v>0</v>
      </c>
      <c r="P105" s="81">
        <v>0</v>
      </c>
      <c r="Q105" s="81">
        <v>0</v>
      </c>
      <c r="R105" s="81">
        <v>0</v>
      </c>
      <c r="S105" s="77" t="s">
        <v>67</v>
      </c>
      <c r="T105" s="80" t="s">
        <v>13</v>
      </c>
      <c r="U105" s="79">
        <f>U107+U111+U113+U116+U118+U109+U114+U108</f>
        <v>22564.7</v>
      </c>
      <c r="V105" s="79">
        <f t="shared" ref="V105:Z105" si="12">V107+V111+V113+V116+V118+V109+V114+V108</f>
        <v>20401.599999999999</v>
      </c>
      <c r="W105" s="79">
        <f t="shared" si="12"/>
        <v>12422.8</v>
      </c>
      <c r="X105" s="79">
        <f t="shared" si="12"/>
        <v>19162.099999999999</v>
      </c>
      <c r="Y105" s="79">
        <f t="shared" si="12"/>
        <v>19162.099999999999</v>
      </c>
      <c r="Z105" s="79">
        <f t="shared" si="12"/>
        <v>19162.099999999999</v>
      </c>
      <c r="AA105" s="79">
        <f>U105+V105+W105+X105+Y105+Z105</f>
        <v>112875.40000000002</v>
      </c>
      <c r="AB105" s="78">
        <v>2026</v>
      </c>
      <c r="AC105" s="50"/>
    </row>
    <row r="106" spans="2:30" s="48" customFormat="1" ht="38.25" customHeight="1" x14ac:dyDescent="0.3"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6" t="s">
        <v>32</v>
      </c>
      <c r="T106" s="29" t="s">
        <v>28</v>
      </c>
      <c r="U106" s="55">
        <v>52</v>
      </c>
      <c r="V106" s="55">
        <v>53</v>
      </c>
      <c r="W106" s="55">
        <v>53</v>
      </c>
      <c r="X106" s="55">
        <v>53</v>
      </c>
      <c r="Y106" s="55">
        <v>53</v>
      </c>
      <c r="Z106" s="55">
        <v>53</v>
      </c>
      <c r="AA106" s="55">
        <v>53</v>
      </c>
      <c r="AB106" s="29">
        <v>2026</v>
      </c>
      <c r="AC106" s="49"/>
    </row>
    <row r="107" spans="2:30" s="48" customFormat="1" ht="21" customHeight="1" x14ac:dyDescent="0.3">
      <c r="B107" s="35">
        <v>0</v>
      </c>
      <c r="C107" s="31">
        <v>1</v>
      </c>
      <c r="D107" s="31">
        <v>1</v>
      </c>
      <c r="E107" s="31">
        <v>0</v>
      </c>
      <c r="F107" s="31">
        <v>7</v>
      </c>
      <c r="G107" s="31">
        <v>0</v>
      </c>
      <c r="H107" s="31">
        <v>2</v>
      </c>
      <c r="I107" s="31">
        <v>0</v>
      </c>
      <c r="J107" s="31">
        <v>1</v>
      </c>
      <c r="K107" s="31">
        <v>2</v>
      </c>
      <c r="L107" s="31">
        <v>0</v>
      </c>
      <c r="M107" s="31">
        <v>5</v>
      </c>
      <c r="N107" s="31">
        <v>9</v>
      </c>
      <c r="O107" s="31">
        <v>9</v>
      </c>
      <c r="P107" s="31">
        <v>9</v>
      </c>
      <c r="Q107" s="31">
        <v>9</v>
      </c>
      <c r="R107" s="31">
        <v>9</v>
      </c>
      <c r="S107" s="98" t="s">
        <v>68</v>
      </c>
      <c r="T107" s="85" t="s">
        <v>13</v>
      </c>
      <c r="U107" s="43">
        <v>7456.9</v>
      </c>
      <c r="V107" s="43">
        <v>9085.2999999999993</v>
      </c>
      <c r="W107" s="43">
        <v>1080.0999999999999</v>
      </c>
      <c r="X107" s="43">
        <v>7456.9</v>
      </c>
      <c r="Y107" s="43">
        <v>7456.9</v>
      </c>
      <c r="Z107" s="43">
        <v>7456.9</v>
      </c>
      <c r="AA107" s="43">
        <f>U107+V107+W107+X107+Y107+Z107</f>
        <v>39993</v>
      </c>
      <c r="AB107" s="29">
        <v>2026</v>
      </c>
      <c r="AC107" s="49"/>
      <c r="AD107" s="51"/>
    </row>
    <row r="108" spans="2:30" ht="18.75" customHeight="1" x14ac:dyDescent="0.3">
      <c r="B108" s="5">
        <v>0</v>
      </c>
      <c r="C108" s="5">
        <v>1</v>
      </c>
      <c r="D108" s="5">
        <v>1</v>
      </c>
      <c r="E108" s="5">
        <v>0</v>
      </c>
      <c r="F108" s="5">
        <v>7</v>
      </c>
      <c r="G108" s="5">
        <v>0</v>
      </c>
      <c r="H108" s="5">
        <v>2</v>
      </c>
      <c r="I108" s="5">
        <v>0</v>
      </c>
      <c r="J108" s="5">
        <v>1</v>
      </c>
      <c r="K108" s="5">
        <v>2</v>
      </c>
      <c r="L108" s="5">
        <v>0</v>
      </c>
      <c r="M108" s="5">
        <v>5</v>
      </c>
      <c r="N108" s="5" t="s">
        <v>39</v>
      </c>
      <c r="O108" s="5">
        <v>0</v>
      </c>
      <c r="P108" s="5">
        <v>4</v>
      </c>
      <c r="Q108" s="5">
        <v>4</v>
      </c>
      <c r="R108" s="5">
        <v>0</v>
      </c>
      <c r="S108" s="99"/>
      <c r="T108" s="86"/>
      <c r="U108" s="43">
        <v>2173</v>
      </c>
      <c r="V108" s="43">
        <v>1994.8</v>
      </c>
      <c r="W108" s="43">
        <v>0</v>
      </c>
      <c r="X108" s="43">
        <v>0</v>
      </c>
      <c r="Y108" s="43">
        <v>0</v>
      </c>
      <c r="Z108" s="43">
        <v>0</v>
      </c>
      <c r="AA108" s="43">
        <f>U108+V108+W108+X108+Y108+Z108</f>
        <v>4167.8</v>
      </c>
      <c r="AB108" s="29">
        <v>2022</v>
      </c>
      <c r="AC108" s="12"/>
      <c r="AD108" s="18"/>
    </row>
    <row r="109" spans="2:30" ht="20.25" customHeight="1" x14ac:dyDescent="0.3">
      <c r="B109" s="5">
        <v>0</v>
      </c>
      <c r="C109" s="5">
        <v>1</v>
      </c>
      <c r="D109" s="5">
        <v>1</v>
      </c>
      <c r="E109" s="5">
        <v>0</v>
      </c>
      <c r="F109" s="5">
        <v>7</v>
      </c>
      <c r="G109" s="5">
        <v>0</v>
      </c>
      <c r="H109" s="5">
        <v>2</v>
      </c>
      <c r="I109" s="5">
        <v>0</v>
      </c>
      <c r="J109" s="5">
        <v>1</v>
      </c>
      <c r="K109" s="5">
        <v>2</v>
      </c>
      <c r="L109" s="5">
        <v>0</v>
      </c>
      <c r="M109" s="5">
        <v>5</v>
      </c>
      <c r="N109" s="5">
        <v>1</v>
      </c>
      <c r="O109" s="5">
        <v>0</v>
      </c>
      <c r="P109" s="5">
        <v>4</v>
      </c>
      <c r="Q109" s="5">
        <v>4</v>
      </c>
      <c r="R109" s="5">
        <v>0</v>
      </c>
      <c r="S109" s="99"/>
      <c r="T109" s="86"/>
      <c r="U109" s="44">
        <v>8691.7000000000007</v>
      </c>
      <c r="V109" s="44">
        <v>7978.8</v>
      </c>
      <c r="W109" s="44">
        <v>0</v>
      </c>
      <c r="X109" s="43">
        <v>0</v>
      </c>
      <c r="Y109" s="43">
        <v>0</v>
      </c>
      <c r="Z109" s="43">
        <v>0</v>
      </c>
      <c r="AA109" s="43">
        <f>U109+V109+W109+X109+Y109+Z109</f>
        <v>16670.5</v>
      </c>
      <c r="AB109" s="29">
        <v>2022</v>
      </c>
      <c r="AC109" s="12"/>
      <c r="AD109" s="18"/>
    </row>
    <row r="110" spans="2:30" ht="39" customHeight="1" x14ac:dyDescent="0.25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47" t="s">
        <v>69</v>
      </c>
      <c r="T110" s="10" t="s">
        <v>28</v>
      </c>
      <c r="U110" s="42">
        <v>5</v>
      </c>
      <c r="V110" s="42">
        <v>5</v>
      </c>
      <c r="W110" s="42">
        <v>1</v>
      </c>
      <c r="X110" s="42">
        <v>5</v>
      </c>
      <c r="Y110" s="42">
        <v>5</v>
      </c>
      <c r="Z110" s="42">
        <v>5</v>
      </c>
      <c r="AA110" s="42">
        <f>SUM(U110:Z110)</f>
        <v>26</v>
      </c>
      <c r="AB110" s="29">
        <v>2026</v>
      </c>
      <c r="AC110" s="19"/>
    </row>
    <row r="111" spans="2:30" ht="38.25" customHeight="1" x14ac:dyDescent="0.3">
      <c r="B111" s="5">
        <v>0</v>
      </c>
      <c r="C111" s="5">
        <v>1</v>
      </c>
      <c r="D111" s="5">
        <v>1</v>
      </c>
      <c r="E111" s="5">
        <v>0</v>
      </c>
      <c r="F111" s="5">
        <v>7</v>
      </c>
      <c r="G111" s="5">
        <v>0</v>
      </c>
      <c r="H111" s="5">
        <v>2</v>
      </c>
      <c r="I111" s="5">
        <v>0</v>
      </c>
      <c r="J111" s="5">
        <v>1</v>
      </c>
      <c r="K111" s="5">
        <v>2</v>
      </c>
      <c r="L111" s="5">
        <v>0</v>
      </c>
      <c r="M111" s="5">
        <v>5</v>
      </c>
      <c r="N111" s="5">
        <v>9</v>
      </c>
      <c r="O111" s="5">
        <v>9</v>
      </c>
      <c r="P111" s="5">
        <v>9</v>
      </c>
      <c r="Q111" s="5">
        <v>9</v>
      </c>
      <c r="R111" s="5">
        <v>9</v>
      </c>
      <c r="S111" s="47" t="s">
        <v>132</v>
      </c>
      <c r="T111" s="10" t="s">
        <v>13</v>
      </c>
      <c r="U111" s="43">
        <v>1342.7</v>
      </c>
      <c r="V111" s="43">
        <v>1342.7</v>
      </c>
      <c r="W111" s="43">
        <v>1342.7</v>
      </c>
      <c r="X111" s="43">
        <v>1342.7</v>
      </c>
      <c r="Y111" s="43">
        <v>1342.7</v>
      </c>
      <c r="Z111" s="43">
        <v>1342.7</v>
      </c>
      <c r="AA111" s="43">
        <f>U111+V111+W111+X111+Y111+Z111</f>
        <v>8056.2</v>
      </c>
      <c r="AB111" s="29">
        <v>2026</v>
      </c>
      <c r="AC111" s="12"/>
    </row>
    <row r="112" spans="2:30" ht="38.25" customHeight="1" x14ac:dyDescent="0.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47" t="s">
        <v>135</v>
      </c>
      <c r="T112" s="10" t="s">
        <v>28</v>
      </c>
      <c r="U112" s="42">
        <v>1</v>
      </c>
      <c r="V112" s="42">
        <v>1</v>
      </c>
      <c r="W112" s="42">
        <v>1</v>
      </c>
      <c r="X112" s="42">
        <v>1</v>
      </c>
      <c r="Y112" s="42">
        <v>1</v>
      </c>
      <c r="Z112" s="42">
        <v>1</v>
      </c>
      <c r="AA112" s="42">
        <v>6</v>
      </c>
      <c r="AB112" s="29">
        <v>2026</v>
      </c>
      <c r="AC112" s="12"/>
    </row>
    <row r="113" spans="2:29" ht="24" customHeight="1" x14ac:dyDescent="0.3">
      <c r="B113" s="5">
        <v>0</v>
      </c>
      <c r="C113" s="5">
        <v>1</v>
      </c>
      <c r="D113" s="5">
        <v>1</v>
      </c>
      <c r="E113" s="5">
        <v>0</v>
      </c>
      <c r="F113" s="5">
        <v>7</v>
      </c>
      <c r="G113" s="5">
        <v>0</v>
      </c>
      <c r="H113" s="5">
        <v>2</v>
      </c>
      <c r="I113" s="5">
        <v>0</v>
      </c>
      <c r="J113" s="5">
        <v>1</v>
      </c>
      <c r="K113" s="5">
        <v>2</v>
      </c>
      <c r="L113" s="5">
        <v>0</v>
      </c>
      <c r="M113" s="5">
        <v>5</v>
      </c>
      <c r="N113" s="5" t="s">
        <v>39</v>
      </c>
      <c r="O113" s="5">
        <v>0</v>
      </c>
      <c r="P113" s="5">
        <v>4</v>
      </c>
      <c r="Q113" s="5">
        <v>4</v>
      </c>
      <c r="R113" s="5">
        <v>0</v>
      </c>
      <c r="S113" s="89" t="s">
        <v>70</v>
      </c>
      <c r="T113" s="85" t="s">
        <v>13</v>
      </c>
      <c r="U113" s="43">
        <v>1450.2</v>
      </c>
      <c r="V113" s="43">
        <v>0</v>
      </c>
      <c r="W113" s="43">
        <v>0</v>
      </c>
      <c r="X113" s="43">
        <v>0</v>
      </c>
      <c r="Y113" s="43">
        <v>0</v>
      </c>
      <c r="Z113" s="43">
        <v>0</v>
      </c>
      <c r="AA113" s="43">
        <f>U113+V113+W113+X113+Y113+Z113</f>
        <v>1450.2</v>
      </c>
      <c r="AB113" s="29">
        <v>2021</v>
      </c>
      <c r="AC113" s="12"/>
    </row>
    <row r="114" spans="2:29" ht="21.75" customHeight="1" x14ac:dyDescent="0.3">
      <c r="B114" s="5">
        <v>0</v>
      </c>
      <c r="C114" s="5">
        <v>1</v>
      </c>
      <c r="D114" s="5">
        <v>1</v>
      </c>
      <c r="E114" s="5">
        <v>0</v>
      </c>
      <c r="F114" s="5">
        <v>7</v>
      </c>
      <c r="G114" s="5">
        <v>0</v>
      </c>
      <c r="H114" s="5">
        <v>2</v>
      </c>
      <c r="I114" s="5">
        <v>0</v>
      </c>
      <c r="J114" s="5">
        <v>1</v>
      </c>
      <c r="K114" s="5">
        <v>2</v>
      </c>
      <c r="L114" s="5">
        <v>0</v>
      </c>
      <c r="M114" s="5">
        <v>5</v>
      </c>
      <c r="N114" s="5">
        <v>1</v>
      </c>
      <c r="O114" s="5">
        <v>0</v>
      </c>
      <c r="P114" s="5">
        <v>4</v>
      </c>
      <c r="Q114" s="5">
        <v>4</v>
      </c>
      <c r="R114" s="5">
        <v>0</v>
      </c>
      <c r="S114" s="90"/>
      <c r="T114" s="86"/>
      <c r="U114" s="43">
        <v>1450.2</v>
      </c>
      <c r="V114" s="43">
        <v>0</v>
      </c>
      <c r="W114" s="43">
        <v>0</v>
      </c>
      <c r="X114" s="43">
        <v>0</v>
      </c>
      <c r="Y114" s="43">
        <v>0</v>
      </c>
      <c r="Z114" s="43">
        <v>0</v>
      </c>
      <c r="AA114" s="43">
        <f>U114+V114+W114+X114+Y114+Z114</f>
        <v>1450.2</v>
      </c>
      <c r="AB114" s="29">
        <v>2021</v>
      </c>
      <c r="AC114" s="12"/>
    </row>
    <row r="115" spans="2:29" ht="37.5" x14ac:dyDescent="0.3">
      <c r="B115" s="5"/>
      <c r="C115" s="5"/>
      <c r="D115" s="5"/>
      <c r="E115" s="5"/>
      <c r="F115" s="5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56" t="s">
        <v>71</v>
      </c>
      <c r="T115" s="30" t="s">
        <v>28</v>
      </c>
      <c r="U115" s="58">
        <v>1</v>
      </c>
      <c r="V115" s="58">
        <v>0</v>
      </c>
      <c r="W115" s="58">
        <v>0</v>
      </c>
      <c r="X115" s="58">
        <v>0</v>
      </c>
      <c r="Y115" s="58">
        <v>0</v>
      </c>
      <c r="Z115" s="58">
        <v>0</v>
      </c>
      <c r="AA115" s="58">
        <f>SUM(U115:Z115)</f>
        <v>1</v>
      </c>
      <c r="AB115" s="30">
        <v>2021</v>
      </c>
      <c r="AC115" s="12"/>
    </row>
    <row r="116" spans="2:29" ht="37.5" x14ac:dyDescent="0.35">
      <c r="B116" s="31">
        <v>0</v>
      </c>
      <c r="C116" s="31">
        <v>1</v>
      </c>
      <c r="D116" s="31">
        <v>1</v>
      </c>
      <c r="E116" s="31">
        <v>0</v>
      </c>
      <c r="F116" s="31">
        <v>7</v>
      </c>
      <c r="G116" s="31">
        <v>0</v>
      </c>
      <c r="H116" s="31">
        <v>2</v>
      </c>
      <c r="I116" s="31">
        <v>0</v>
      </c>
      <c r="J116" s="31">
        <v>1</v>
      </c>
      <c r="K116" s="31">
        <v>2</v>
      </c>
      <c r="L116" s="31">
        <v>0</v>
      </c>
      <c r="M116" s="31">
        <v>5</v>
      </c>
      <c r="N116" s="31">
        <v>9</v>
      </c>
      <c r="O116" s="31">
        <v>9</v>
      </c>
      <c r="P116" s="31">
        <v>9</v>
      </c>
      <c r="Q116" s="31">
        <v>9</v>
      </c>
      <c r="R116" s="31">
        <v>9</v>
      </c>
      <c r="S116" s="56" t="s">
        <v>72</v>
      </c>
      <c r="T116" s="30" t="s">
        <v>13</v>
      </c>
      <c r="U116" s="57">
        <v>0</v>
      </c>
      <c r="V116" s="57">
        <v>0</v>
      </c>
      <c r="W116" s="57">
        <v>0</v>
      </c>
      <c r="X116" s="57">
        <v>362.5</v>
      </c>
      <c r="Y116" s="57">
        <v>362.5</v>
      </c>
      <c r="Z116" s="57">
        <v>362.5</v>
      </c>
      <c r="AA116" s="57">
        <f>U116+V116+W116+X116+Y116+Z116</f>
        <v>1087.5</v>
      </c>
      <c r="AB116" s="30">
        <v>2026</v>
      </c>
      <c r="AC116" s="13"/>
    </row>
    <row r="117" spans="2:29" ht="41.25" customHeight="1" x14ac:dyDescent="0.3"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56" t="s">
        <v>73</v>
      </c>
      <c r="T117" s="30" t="s">
        <v>28</v>
      </c>
      <c r="U117" s="58">
        <v>0</v>
      </c>
      <c r="V117" s="58">
        <v>0</v>
      </c>
      <c r="W117" s="58">
        <v>0</v>
      </c>
      <c r="X117" s="58">
        <v>10</v>
      </c>
      <c r="Y117" s="58">
        <v>10</v>
      </c>
      <c r="Z117" s="58">
        <v>10</v>
      </c>
      <c r="AA117" s="58">
        <v>10</v>
      </c>
      <c r="AB117" s="30">
        <v>2026</v>
      </c>
      <c r="AC117" s="12"/>
    </row>
    <row r="118" spans="2:29" ht="57.75" customHeight="1" x14ac:dyDescent="0.3">
      <c r="B118" s="5">
        <v>0</v>
      </c>
      <c r="C118" s="5">
        <v>1</v>
      </c>
      <c r="D118" s="5">
        <v>1</v>
      </c>
      <c r="E118" s="5">
        <v>1</v>
      </c>
      <c r="F118" s="5">
        <v>1</v>
      </c>
      <c r="G118" s="31">
        <v>0</v>
      </c>
      <c r="H118" s="31">
        <v>2</v>
      </c>
      <c r="I118" s="31">
        <v>0</v>
      </c>
      <c r="J118" s="31">
        <v>3</v>
      </c>
      <c r="K118" s="31">
        <v>1</v>
      </c>
      <c r="L118" s="31">
        <v>0</v>
      </c>
      <c r="M118" s="31">
        <v>5</v>
      </c>
      <c r="N118" s="31">
        <v>9</v>
      </c>
      <c r="O118" s="31">
        <v>9</v>
      </c>
      <c r="P118" s="31">
        <v>9</v>
      </c>
      <c r="Q118" s="31">
        <v>9</v>
      </c>
      <c r="R118" s="31">
        <v>9</v>
      </c>
      <c r="S118" s="56" t="s">
        <v>159</v>
      </c>
      <c r="T118" s="30" t="s">
        <v>13</v>
      </c>
      <c r="U118" s="57">
        <v>0</v>
      </c>
      <c r="V118" s="57">
        <v>0</v>
      </c>
      <c r="W118" s="57">
        <v>10000</v>
      </c>
      <c r="X118" s="57">
        <v>10000</v>
      </c>
      <c r="Y118" s="57">
        <v>10000</v>
      </c>
      <c r="Z118" s="57">
        <v>10000</v>
      </c>
      <c r="AA118" s="57">
        <f>U118+V118+W118+X118+Y118+Z118</f>
        <v>40000</v>
      </c>
      <c r="AB118" s="30">
        <v>2026</v>
      </c>
      <c r="AC118" s="12"/>
    </row>
    <row r="119" spans="2:29" ht="57.75" customHeight="1" x14ac:dyDescent="0.3">
      <c r="B119" s="5"/>
      <c r="C119" s="5"/>
      <c r="D119" s="5"/>
      <c r="E119" s="5"/>
      <c r="F119" s="5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56" t="s">
        <v>160</v>
      </c>
      <c r="T119" s="30" t="s">
        <v>28</v>
      </c>
      <c r="U119" s="58">
        <v>0</v>
      </c>
      <c r="V119" s="58">
        <v>0</v>
      </c>
      <c r="W119" s="58">
        <v>1</v>
      </c>
      <c r="X119" s="58">
        <v>1</v>
      </c>
      <c r="Y119" s="58">
        <v>1</v>
      </c>
      <c r="Z119" s="58">
        <v>1</v>
      </c>
      <c r="AA119" s="58">
        <v>4</v>
      </c>
      <c r="AB119" s="30">
        <v>2026</v>
      </c>
      <c r="AC119" s="12"/>
    </row>
    <row r="120" spans="2:29" s="48" customFormat="1" ht="37.5" x14ac:dyDescent="0.3">
      <c r="B120" s="81">
        <v>0</v>
      </c>
      <c r="C120" s="81">
        <v>1</v>
      </c>
      <c r="D120" s="81">
        <v>1</v>
      </c>
      <c r="E120" s="81">
        <v>0</v>
      </c>
      <c r="F120" s="81">
        <v>7</v>
      </c>
      <c r="G120" s="81">
        <v>0</v>
      </c>
      <c r="H120" s="81">
        <v>3</v>
      </c>
      <c r="I120" s="81">
        <v>0</v>
      </c>
      <c r="J120" s="81">
        <v>1</v>
      </c>
      <c r="K120" s="81">
        <v>3</v>
      </c>
      <c r="L120" s="81">
        <v>0</v>
      </c>
      <c r="M120" s="81">
        <v>0</v>
      </c>
      <c r="N120" s="81">
        <v>0</v>
      </c>
      <c r="O120" s="81">
        <v>0</v>
      </c>
      <c r="P120" s="81">
        <v>0</v>
      </c>
      <c r="Q120" s="81">
        <v>0</v>
      </c>
      <c r="R120" s="81">
        <v>0</v>
      </c>
      <c r="S120" s="77" t="s">
        <v>74</v>
      </c>
      <c r="T120" s="78" t="s">
        <v>13</v>
      </c>
      <c r="U120" s="79">
        <f t="shared" ref="U120:Z120" si="13">U121+U131</f>
        <v>46061.400000000009</v>
      </c>
      <c r="V120" s="79">
        <f t="shared" si="13"/>
        <v>46061.400000000009</v>
      </c>
      <c r="W120" s="79">
        <f t="shared" si="13"/>
        <v>46061.400000000009</v>
      </c>
      <c r="X120" s="79">
        <f t="shared" si="13"/>
        <v>46348.200000000012</v>
      </c>
      <c r="Y120" s="79">
        <f t="shared" si="13"/>
        <v>46348.200000000012</v>
      </c>
      <c r="Z120" s="79">
        <f t="shared" si="13"/>
        <v>46348.200000000012</v>
      </c>
      <c r="AA120" s="79">
        <f>U120+V120+W120+X120+Y120+Z120</f>
        <v>277228.80000000005</v>
      </c>
      <c r="AB120" s="78">
        <v>2026</v>
      </c>
      <c r="AC120" s="49"/>
    </row>
    <row r="121" spans="2:29" s="48" customFormat="1" ht="37.5" x14ac:dyDescent="0.3">
      <c r="B121" s="81">
        <v>0</v>
      </c>
      <c r="C121" s="81">
        <v>1</v>
      </c>
      <c r="D121" s="81">
        <v>1</v>
      </c>
      <c r="E121" s="81">
        <v>0</v>
      </c>
      <c r="F121" s="81">
        <v>7</v>
      </c>
      <c r="G121" s="81">
        <v>0</v>
      </c>
      <c r="H121" s="81">
        <v>3</v>
      </c>
      <c r="I121" s="81">
        <v>0</v>
      </c>
      <c r="J121" s="81">
        <v>1</v>
      </c>
      <c r="K121" s="81">
        <v>3</v>
      </c>
      <c r="L121" s="81">
        <v>0</v>
      </c>
      <c r="M121" s="81">
        <v>1</v>
      </c>
      <c r="N121" s="81">
        <v>0</v>
      </c>
      <c r="O121" s="81">
        <v>0</v>
      </c>
      <c r="P121" s="81">
        <v>0</v>
      </c>
      <c r="Q121" s="81">
        <v>0</v>
      </c>
      <c r="R121" s="81">
        <v>0</v>
      </c>
      <c r="S121" s="77" t="s">
        <v>75</v>
      </c>
      <c r="T121" s="80" t="s">
        <v>13</v>
      </c>
      <c r="U121" s="79">
        <f>U123+U128+U124+U129</f>
        <v>46061.400000000009</v>
      </c>
      <c r="V121" s="79">
        <f t="shared" ref="V121:Z121" si="14">V123+V128+V124+V129</f>
        <v>46061.400000000009</v>
      </c>
      <c r="W121" s="79">
        <f t="shared" si="14"/>
        <v>46061.400000000009</v>
      </c>
      <c r="X121" s="79">
        <f t="shared" si="14"/>
        <v>46061.400000000009</v>
      </c>
      <c r="Y121" s="79">
        <f t="shared" si="14"/>
        <v>46061.400000000009</v>
      </c>
      <c r="Z121" s="79">
        <f t="shared" si="14"/>
        <v>46061.400000000009</v>
      </c>
      <c r="AA121" s="79">
        <f>U121+V121+W121+X121+Y121+Z121</f>
        <v>276368.40000000008</v>
      </c>
      <c r="AB121" s="78">
        <v>2026</v>
      </c>
      <c r="AC121" s="49"/>
    </row>
    <row r="122" spans="2:29" s="48" customFormat="1" ht="78" customHeight="1" x14ac:dyDescent="0.3"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6" t="s">
        <v>76</v>
      </c>
      <c r="T122" s="29" t="s">
        <v>25</v>
      </c>
      <c r="U122" s="42">
        <v>3200</v>
      </c>
      <c r="V122" s="42">
        <v>3200</v>
      </c>
      <c r="W122" s="42">
        <v>3200</v>
      </c>
      <c r="X122" s="42">
        <v>3200</v>
      </c>
      <c r="Y122" s="42">
        <v>3200</v>
      </c>
      <c r="Z122" s="42">
        <v>3200</v>
      </c>
      <c r="AA122" s="42">
        <v>19200</v>
      </c>
      <c r="AB122" s="29">
        <v>2026</v>
      </c>
      <c r="AC122" s="49"/>
    </row>
    <row r="123" spans="2:29" ht="25.5" customHeight="1" x14ac:dyDescent="0.3">
      <c r="B123" s="5">
        <v>0</v>
      </c>
      <c r="C123" s="5">
        <v>1</v>
      </c>
      <c r="D123" s="5">
        <v>1</v>
      </c>
      <c r="E123" s="5">
        <v>0</v>
      </c>
      <c r="F123" s="5">
        <v>7</v>
      </c>
      <c r="G123" s="5">
        <v>0</v>
      </c>
      <c r="H123" s="5">
        <v>3</v>
      </c>
      <c r="I123" s="5">
        <v>0</v>
      </c>
      <c r="J123" s="5">
        <v>1</v>
      </c>
      <c r="K123" s="5">
        <v>3</v>
      </c>
      <c r="L123" s="5">
        <v>0</v>
      </c>
      <c r="M123" s="5">
        <v>1</v>
      </c>
      <c r="N123" s="5">
        <v>9</v>
      </c>
      <c r="O123" s="5">
        <v>9</v>
      </c>
      <c r="P123" s="5">
        <v>9</v>
      </c>
      <c r="Q123" s="5">
        <v>9</v>
      </c>
      <c r="R123" s="5">
        <v>9</v>
      </c>
      <c r="S123" s="83" t="s">
        <v>77</v>
      </c>
      <c r="T123" s="85" t="s">
        <v>13</v>
      </c>
      <c r="U123" s="46">
        <v>39534.300000000003</v>
      </c>
      <c r="V123" s="46">
        <v>39534.300000000003</v>
      </c>
      <c r="W123" s="46">
        <v>39534.300000000003</v>
      </c>
      <c r="X123" s="46">
        <v>39534.300000000003</v>
      </c>
      <c r="Y123" s="46">
        <v>39534.300000000003</v>
      </c>
      <c r="Z123" s="46">
        <v>39534.300000000003</v>
      </c>
      <c r="AA123" s="43">
        <f>U123+V123+W123+X123+Y123+Z123</f>
        <v>237205.8</v>
      </c>
      <c r="AB123" s="29">
        <v>2026</v>
      </c>
      <c r="AC123" s="12"/>
    </row>
    <row r="124" spans="2:29" ht="57" customHeight="1" x14ac:dyDescent="0.3">
      <c r="B124" s="5">
        <v>0</v>
      </c>
      <c r="C124" s="5">
        <v>1</v>
      </c>
      <c r="D124" s="5">
        <v>1</v>
      </c>
      <c r="E124" s="5">
        <v>1</v>
      </c>
      <c r="F124" s="5">
        <v>0</v>
      </c>
      <c r="G124" s="5">
        <v>0</v>
      </c>
      <c r="H124" s="5">
        <v>4</v>
      </c>
      <c r="I124" s="5">
        <v>0</v>
      </c>
      <c r="J124" s="5">
        <v>1</v>
      </c>
      <c r="K124" s="5">
        <v>3</v>
      </c>
      <c r="L124" s="5">
        <v>0</v>
      </c>
      <c r="M124" s="5">
        <v>1</v>
      </c>
      <c r="N124" s="5">
        <v>9</v>
      </c>
      <c r="O124" s="5">
        <v>9</v>
      </c>
      <c r="P124" s="5">
        <v>9</v>
      </c>
      <c r="Q124" s="5">
        <v>9</v>
      </c>
      <c r="R124" s="5">
        <v>9</v>
      </c>
      <c r="S124" s="84"/>
      <c r="T124" s="86"/>
      <c r="U124" s="46">
        <v>1.3</v>
      </c>
      <c r="V124" s="46">
        <v>1.3</v>
      </c>
      <c r="W124" s="46">
        <v>1.3</v>
      </c>
      <c r="X124" s="46">
        <v>1.3</v>
      </c>
      <c r="Y124" s="46">
        <v>1.3</v>
      </c>
      <c r="Z124" s="46">
        <v>1.3</v>
      </c>
      <c r="AA124" s="43">
        <f>U124+V124+W124+X124+Y124+Z124</f>
        <v>7.8</v>
      </c>
      <c r="AB124" s="29">
        <v>2026</v>
      </c>
      <c r="AC124" s="12"/>
    </row>
    <row r="125" spans="2:29" ht="37.5" x14ac:dyDescent="0.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9" t="s">
        <v>78</v>
      </c>
      <c r="T125" s="10" t="s">
        <v>28</v>
      </c>
      <c r="U125" s="42">
        <v>1</v>
      </c>
      <c r="V125" s="42">
        <v>1</v>
      </c>
      <c r="W125" s="42">
        <v>1</v>
      </c>
      <c r="X125" s="42">
        <v>1</v>
      </c>
      <c r="Y125" s="42">
        <v>1</v>
      </c>
      <c r="Z125" s="42">
        <v>1</v>
      </c>
      <c r="AA125" s="42">
        <v>1</v>
      </c>
      <c r="AB125" s="29">
        <v>2026</v>
      </c>
      <c r="AC125" s="12"/>
    </row>
    <row r="126" spans="2:29" ht="78" customHeight="1" x14ac:dyDescent="0.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9" t="s">
        <v>79</v>
      </c>
      <c r="T126" s="10" t="s">
        <v>30</v>
      </c>
      <c r="U126" s="29">
        <v>1</v>
      </c>
      <c r="V126" s="29">
        <v>1</v>
      </c>
      <c r="W126" s="29">
        <v>1</v>
      </c>
      <c r="X126" s="29">
        <v>1</v>
      </c>
      <c r="Y126" s="29">
        <v>1</v>
      </c>
      <c r="Z126" s="29">
        <v>1</v>
      </c>
      <c r="AA126" s="29">
        <v>1</v>
      </c>
      <c r="AB126" s="29">
        <v>2026</v>
      </c>
      <c r="AC126" s="12"/>
    </row>
    <row r="127" spans="2:29" ht="37.5" x14ac:dyDescent="0.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9" t="s">
        <v>80</v>
      </c>
      <c r="T127" s="10" t="s">
        <v>17</v>
      </c>
      <c r="U127" s="41">
        <v>15</v>
      </c>
      <c r="V127" s="41">
        <v>15</v>
      </c>
      <c r="W127" s="41">
        <v>15</v>
      </c>
      <c r="X127" s="41">
        <v>15</v>
      </c>
      <c r="Y127" s="41">
        <v>15</v>
      </c>
      <c r="Z127" s="41">
        <v>25</v>
      </c>
      <c r="AA127" s="41">
        <v>100</v>
      </c>
      <c r="AB127" s="29">
        <v>2026</v>
      </c>
      <c r="AC127" s="12"/>
    </row>
    <row r="128" spans="2:29" ht="35.25" customHeight="1" x14ac:dyDescent="0.3">
      <c r="B128" s="5">
        <v>0</v>
      </c>
      <c r="C128" s="5">
        <v>1</v>
      </c>
      <c r="D128" s="5">
        <v>1</v>
      </c>
      <c r="E128" s="5">
        <v>0</v>
      </c>
      <c r="F128" s="5">
        <v>7</v>
      </c>
      <c r="G128" s="5">
        <v>0</v>
      </c>
      <c r="H128" s="5">
        <v>3</v>
      </c>
      <c r="I128" s="5">
        <v>0</v>
      </c>
      <c r="J128" s="5">
        <v>1</v>
      </c>
      <c r="K128" s="5">
        <v>3</v>
      </c>
      <c r="L128" s="5">
        <v>0</v>
      </c>
      <c r="M128" s="5">
        <v>1</v>
      </c>
      <c r="N128" s="5" t="s">
        <v>39</v>
      </c>
      <c r="O128" s="5">
        <v>0</v>
      </c>
      <c r="P128" s="5">
        <v>6</v>
      </c>
      <c r="Q128" s="5">
        <v>9</v>
      </c>
      <c r="R128" s="5">
        <v>0</v>
      </c>
      <c r="S128" s="83" t="s">
        <v>81</v>
      </c>
      <c r="T128" s="85" t="s">
        <v>13</v>
      </c>
      <c r="U128" s="29">
        <v>272.89999999999998</v>
      </c>
      <c r="V128" s="29">
        <v>272.89999999999998</v>
      </c>
      <c r="W128" s="29">
        <v>272.89999999999998</v>
      </c>
      <c r="X128" s="29">
        <v>272.89999999999998</v>
      </c>
      <c r="Y128" s="29">
        <v>272.89999999999998</v>
      </c>
      <c r="Z128" s="29">
        <v>272.89999999999998</v>
      </c>
      <c r="AA128" s="43">
        <f>U128+V128+W128+X128+Y128+Z128</f>
        <v>1637.4</v>
      </c>
      <c r="AB128" s="29">
        <v>2026</v>
      </c>
      <c r="AC128" s="12"/>
    </row>
    <row r="129" spans="2:29" ht="47.25" customHeight="1" x14ac:dyDescent="0.3">
      <c r="B129" s="5">
        <v>0</v>
      </c>
      <c r="C129" s="5">
        <v>1</v>
      </c>
      <c r="D129" s="5">
        <v>1</v>
      </c>
      <c r="E129" s="5">
        <v>0</v>
      </c>
      <c r="F129" s="5">
        <v>7</v>
      </c>
      <c r="G129" s="5">
        <v>0</v>
      </c>
      <c r="H129" s="5">
        <v>3</v>
      </c>
      <c r="I129" s="5">
        <v>0</v>
      </c>
      <c r="J129" s="5">
        <v>1</v>
      </c>
      <c r="K129" s="5">
        <v>3</v>
      </c>
      <c r="L129" s="5">
        <v>0</v>
      </c>
      <c r="M129" s="5">
        <v>1</v>
      </c>
      <c r="N129" s="5">
        <v>1</v>
      </c>
      <c r="O129" s="5">
        <v>0</v>
      </c>
      <c r="P129" s="5">
        <v>6</v>
      </c>
      <c r="Q129" s="5">
        <v>9</v>
      </c>
      <c r="R129" s="5">
        <v>0</v>
      </c>
      <c r="S129" s="84"/>
      <c r="T129" s="86"/>
      <c r="U129" s="43">
        <v>6252.9</v>
      </c>
      <c r="V129" s="43">
        <v>6252.9</v>
      </c>
      <c r="W129" s="43">
        <v>6252.9</v>
      </c>
      <c r="X129" s="43">
        <v>6252.9</v>
      </c>
      <c r="Y129" s="43">
        <v>6252.9</v>
      </c>
      <c r="Z129" s="43">
        <v>6252.9</v>
      </c>
      <c r="AA129" s="43">
        <f>U129+V129+W129+X129+Y129+Z129</f>
        <v>37517.4</v>
      </c>
      <c r="AB129" s="29">
        <v>2026</v>
      </c>
      <c r="AC129" s="12"/>
    </row>
    <row r="130" spans="2:29" ht="37.5" x14ac:dyDescent="0.3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9" t="s">
        <v>82</v>
      </c>
      <c r="T130" s="10" t="s">
        <v>25</v>
      </c>
      <c r="U130" s="42">
        <v>59</v>
      </c>
      <c r="V130" s="42">
        <v>59</v>
      </c>
      <c r="W130" s="42">
        <v>59</v>
      </c>
      <c r="X130" s="42">
        <v>59</v>
      </c>
      <c r="Y130" s="42">
        <v>59</v>
      </c>
      <c r="Z130" s="42">
        <v>59</v>
      </c>
      <c r="AA130" s="42">
        <v>59</v>
      </c>
      <c r="AB130" s="29">
        <v>2026</v>
      </c>
      <c r="AC130" s="12"/>
    </row>
    <row r="131" spans="2:29" s="48" customFormat="1" ht="56.25" x14ac:dyDescent="0.3">
      <c r="B131" s="81">
        <v>0</v>
      </c>
      <c r="C131" s="81">
        <v>1</v>
      </c>
      <c r="D131" s="81">
        <v>1</v>
      </c>
      <c r="E131" s="81">
        <v>0</v>
      </c>
      <c r="F131" s="81">
        <v>7</v>
      </c>
      <c r="G131" s="81">
        <v>0</v>
      </c>
      <c r="H131" s="81">
        <v>9</v>
      </c>
      <c r="I131" s="81">
        <v>0</v>
      </c>
      <c r="J131" s="81">
        <v>1</v>
      </c>
      <c r="K131" s="81">
        <v>3</v>
      </c>
      <c r="L131" s="81">
        <v>0</v>
      </c>
      <c r="M131" s="81">
        <v>2</v>
      </c>
      <c r="N131" s="81">
        <v>0</v>
      </c>
      <c r="O131" s="81">
        <v>0</v>
      </c>
      <c r="P131" s="81">
        <v>0</v>
      </c>
      <c r="Q131" s="81">
        <v>0</v>
      </c>
      <c r="R131" s="81">
        <v>0</v>
      </c>
      <c r="S131" s="77" t="s">
        <v>83</v>
      </c>
      <c r="T131" s="80" t="s">
        <v>13</v>
      </c>
      <c r="U131" s="79">
        <f t="shared" ref="U131:Z131" si="15">U134+U136</f>
        <v>0</v>
      </c>
      <c r="V131" s="79">
        <f t="shared" si="15"/>
        <v>0</v>
      </c>
      <c r="W131" s="79">
        <f t="shared" si="15"/>
        <v>0</v>
      </c>
      <c r="X131" s="75">
        <f t="shared" si="15"/>
        <v>286.8</v>
      </c>
      <c r="Y131" s="75">
        <f t="shared" si="15"/>
        <v>286.8</v>
      </c>
      <c r="Z131" s="75">
        <f t="shared" si="15"/>
        <v>286.8</v>
      </c>
      <c r="AA131" s="75">
        <f t="shared" ref="AA131:AA136" si="16">U131+V131+W131+X131+Y131+Z131</f>
        <v>860.40000000000009</v>
      </c>
      <c r="AB131" s="78">
        <v>2026</v>
      </c>
      <c r="AC131" s="49"/>
    </row>
    <row r="132" spans="2:29" s="48" customFormat="1" ht="56.25" x14ac:dyDescent="0.35"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56" t="s">
        <v>140</v>
      </c>
      <c r="T132" s="30" t="s">
        <v>28</v>
      </c>
      <c r="U132" s="69">
        <v>0</v>
      </c>
      <c r="V132" s="69">
        <v>0</v>
      </c>
      <c r="W132" s="69">
        <v>0</v>
      </c>
      <c r="X132" s="69">
        <v>53</v>
      </c>
      <c r="Y132" s="69">
        <v>53</v>
      </c>
      <c r="Z132" s="69">
        <v>53</v>
      </c>
      <c r="AA132" s="69">
        <v>53</v>
      </c>
      <c r="AB132" s="29">
        <v>2026</v>
      </c>
      <c r="AC132" s="59"/>
    </row>
    <row r="133" spans="2:29" ht="56.25" x14ac:dyDescent="0.3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6" t="s">
        <v>141</v>
      </c>
      <c r="T133" s="30" t="s">
        <v>28</v>
      </c>
      <c r="U133" s="69">
        <v>0</v>
      </c>
      <c r="V133" s="69">
        <v>0</v>
      </c>
      <c r="W133" s="69">
        <v>0</v>
      </c>
      <c r="X133" s="69">
        <v>53</v>
      </c>
      <c r="Y133" s="69">
        <v>53</v>
      </c>
      <c r="Z133" s="69">
        <v>53</v>
      </c>
      <c r="AA133" s="69">
        <v>53</v>
      </c>
      <c r="AB133" s="29">
        <v>2026</v>
      </c>
      <c r="AC133" s="12"/>
    </row>
    <row r="134" spans="2:29" ht="62.25" customHeight="1" x14ac:dyDescent="0.3">
      <c r="B134" s="5">
        <v>0</v>
      </c>
      <c r="C134" s="5">
        <v>1</v>
      </c>
      <c r="D134" s="5">
        <v>1</v>
      </c>
      <c r="E134" s="5">
        <v>0</v>
      </c>
      <c r="F134" s="5">
        <v>7</v>
      </c>
      <c r="G134" s="5">
        <v>0</v>
      </c>
      <c r="H134" s="5">
        <v>9</v>
      </c>
      <c r="I134" s="5">
        <v>0</v>
      </c>
      <c r="J134" s="5">
        <v>1</v>
      </c>
      <c r="K134" s="5">
        <v>3</v>
      </c>
      <c r="L134" s="5">
        <v>0</v>
      </c>
      <c r="M134" s="5">
        <v>2</v>
      </c>
      <c r="N134" s="5">
        <v>9</v>
      </c>
      <c r="O134" s="5">
        <v>9</v>
      </c>
      <c r="P134" s="5">
        <v>9</v>
      </c>
      <c r="Q134" s="5">
        <v>9</v>
      </c>
      <c r="R134" s="5">
        <v>9</v>
      </c>
      <c r="S134" s="56" t="s">
        <v>84</v>
      </c>
      <c r="T134" s="30" t="s">
        <v>13</v>
      </c>
      <c r="U134" s="57">
        <v>0</v>
      </c>
      <c r="V134" s="57">
        <v>0</v>
      </c>
      <c r="W134" s="57">
        <v>0</v>
      </c>
      <c r="X134" s="57">
        <v>226.8</v>
      </c>
      <c r="Y134" s="57">
        <v>226.8</v>
      </c>
      <c r="Z134" s="57">
        <v>226.8</v>
      </c>
      <c r="AA134" s="57">
        <f t="shared" si="16"/>
        <v>680.40000000000009</v>
      </c>
      <c r="AB134" s="29">
        <v>2026</v>
      </c>
      <c r="AC134" s="12"/>
    </row>
    <row r="135" spans="2:29" ht="37.5" x14ac:dyDescent="0.3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6" t="s">
        <v>85</v>
      </c>
      <c r="T135" s="30" t="s">
        <v>17</v>
      </c>
      <c r="U135" s="57">
        <v>0</v>
      </c>
      <c r="V135" s="57">
        <v>0</v>
      </c>
      <c r="W135" s="57">
        <v>0</v>
      </c>
      <c r="X135" s="57">
        <v>60</v>
      </c>
      <c r="Y135" s="57">
        <v>70</v>
      </c>
      <c r="Z135" s="57">
        <v>75</v>
      </c>
      <c r="AA135" s="57">
        <v>75</v>
      </c>
      <c r="AB135" s="29">
        <v>2026</v>
      </c>
      <c r="AC135" s="12"/>
    </row>
    <row r="136" spans="2:29" ht="39.75" customHeight="1" x14ac:dyDescent="0.3">
      <c r="B136" s="5">
        <v>0</v>
      </c>
      <c r="C136" s="5">
        <v>1</v>
      </c>
      <c r="D136" s="5">
        <v>1</v>
      </c>
      <c r="E136" s="5">
        <v>0</v>
      </c>
      <c r="F136" s="5">
        <v>7</v>
      </c>
      <c r="G136" s="5">
        <v>0</v>
      </c>
      <c r="H136" s="5">
        <v>9</v>
      </c>
      <c r="I136" s="5">
        <v>0</v>
      </c>
      <c r="J136" s="5">
        <v>1</v>
      </c>
      <c r="K136" s="5">
        <v>3</v>
      </c>
      <c r="L136" s="5">
        <v>0</v>
      </c>
      <c r="M136" s="5">
        <v>2</v>
      </c>
      <c r="N136" s="5">
        <v>9</v>
      </c>
      <c r="O136" s="5">
        <v>9</v>
      </c>
      <c r="P136" s="5">
        <v>9</v>
      </c>
      <c r="Q136" s="5">
        <v>9</v>
      </c>
      <c r="R136" s="5">
        <v>9</v>
      </c>
      <c r="S136" s="56" t="s">
        <v>86</v>
      </c>
      <c r="T136" s="30" t="s">
        <v>13</v>
      </c>
      <c r="U136" s="57">
        <v>0</v>
      </c>
      <c r="V136" s="57">
        <v>0</v>
      </c>
      <c r="W136" s="57">
        <v>0</v>
      </c>
      <c r="X136" s="57">
        <v>60</v>
      </c>
      <c r="Y136" s="57">
        <v>60</v>
      </c>
      <c r="Z136" s="57">
        <v>60</v>
      </c>
      <c r="AA136" s="57">
        <f t="shared" si="16"/>
        <v>180</v>
      </c>
      <c r="AB136" s="29">
        <v>2026</v>
      </c>
      <c r="AC136" s="12"/>
    </row>
    <row r="137" spans="2:29" ht="57.75" customHeight="1" x14ac:dyDescent="0.3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9" t="s">
        <v>87</v>
      </c>
      <c r="T137" s="10" t="s">
        <v>28</v>
      </c>
      <c r="U137" s="42">
        <v>0</v>
      </c>
      <c r="V137" s="42">
        <v>0</v>
      </c>
      <c r="W137" s="42">
        <v>0</v>
      </c>
      <c r="X137" s="42">
        <v>134</v>
      </c>
      <c r="Y137" s="42">
        <v>134</v>
      </c>
      <c r="Z137" s="42">
        <v>134</v>
      </c>
      <c r="AA137" s="42">
        <v>134</v>
      </c>
      <c r="AB137" s="29">
        <v>2026</v>
      </c>
      <c r="AC137" s="12"/>
    </row>
    <row r="138" spans="2:29" s="48" customFormat="1" ht="38.25" customHeight="1" x14ac:dyDescent="0.3">
      <c r="B138" s="81">
        <v>0</v>
      </c>
      <c r="C138" s="81">
        <v>1</v>
      </c>
      <c r="D138" s="81">
        <v>1</v>
      </c>
      <c r="E138" s="81">
        <v>0</v>
      </c>
      <c r="F138" s="81">
        <v>7</v>
      </c>
      <c r="G138" s="81">
        <v>0</v>
      </c>
      <c r="H138" s="81">
        <v>7</v>
      </c>
      <c r="I138" s="81">
        <v>0</v>
      </c>
      <c r="J138" s="81">
        <v>1</v>
      </c>
      <c r="K138" s="81">
        <v>4</v>
      </c>
      <c r="L138" s="81">
        <v>0</v>
      </c>
      <c r="M138" s="81">
        <v>0</v>
      </c>
      <c r="N138" s="81">
        <v>0</v>
      </c>
      <c r="O138" s="81">
        <v>0</v>
      </c>
      <c r="P138" s="81">
        <v>0</v>
      </c>
      <c r="Q138" s="81">
        <v>0</v>
      </c>
      <c r="R138" s="81">
        <v>0</v>
      </c>
      <c r="S138" s="77" t="s">
        <v>88</v>
      </c>
      <c r="T138" s="78" t="s">
        <v>13</v>
      </c>
      <c r="U138" s="79">
        <f t="shared" ref="U138:Z138" si="17">U139+U161</f>
        <v>48432.6</v>
      </c>
      <c r="V138" s="79">
        <f t="shared" si="17"/>
        <v>48432.6</v>
      </c>
      <c r="W138" s="79">
        <f t="shared" si="17"/>
        <v>48432.6</v>
      </c>
      <c r="X138" s="79">
        <f t="shared" si="17"/>
        <v>74854.100000000006</v>
      </c>
      <c r="Y138" s="79">
        <f t="shared" si="17"/>
        <v>77254.100000000006</v>
      </c>
      <c r="Z138" s="79">
        <f t="shared" si="17"/>
        <v>79654.100000000006</v>
      </c>
      <c r="AA138" s="79">
        <f>U138+V138+W138+X138+Y138+Z138</f>
        <v>377060.1</v>
      </c>
      <c r="AB138" s="78">
        <v>2026</v>
      </c>
      <c r="AC138" s="49"/>
    </row>
    <row r="139" spans="2:29" s="48" customFormat="1" ht="36.75" customHeight="1" x14ac:dyDescent="0.3">
      <c r="B139" s="81">
        <v>0</v>
      </c>
      <c r="C139" s="81">
        <v>1</v>
      </c>
      <c r="D139" s="81">
        <v>1</v>
      </c>
      <c r="E139" s="81">
        <v>0</v>
      </c>
      <c r="F139" s="81">
        <v>7</v>
      </c>
      <c r="G139" s="81">
        <v>0</v>
      </c>
      <c r="H139" s="81">
        <v>7</v>
      </c>
      <c r="I139" s="81">
        <v>0</v>
      </c>
      <c r="J139" s="81">
        <v>1</v>
      </c>
      <c r="K139" s="81">
        <v>4</v>
      </c>
      <c r="L139" s="81">
        <v>0</v>
      </c>
      <c r="M139" s="81">
        <v>1</v>
      </c>
      <c r="N139" s="81">
        <v>0</v>
      </c>
      <c r="O139" s="81">
        <v>0</v>
      </c>
      <c r="P139" s="81">
        <v>0</v>
      </c>
      <c r="Q139" s="81">
        <v>0</v>
      </c>
      <c r="R139" s="81">
        <v>0</v>
      </c>
      <c r="S139" s="77" t="s">
        <v>89</v>
      </c>
      <c r="T139" s="80" t="s">
        <v>13</v>
      </c>
      <c r="U139" s="79">
        <f t="shared" ref="U139:Z139" si="18">U142+U146+U150+U153+U157+U143+U147+U151+U154+U159</f>
        <v>48432.6</v>
      </c>
      <c r="V139" s="79">
        <f t="shared" si="18"/>
        <v>48432.6</v>
      </c>
      <c r="W139" s="79">
        <f t="shared" si="18"/>
        <v>48432.6</v>
      </c>
      <c r="X139" s="79">
        <f t="shared" si="18"/>
        <v>58054.1</v>
      </c>
      <c r="Y139" s="79">
        <f t="shared" si="18"/>
        <v>58054.1</v>
      </c>
      <c r="Z139" s="79">
        <f t="shared" si="18"/>
        <v>58054.1</v>
      </c>
      <c r="AA139" s="79">
        <f>U139+V139+W139+X139+Y139+Z139</f>
        <v>319460.09999999998</v>
      </c>
      <c r="AB139" s="78">
        <v>2026</v>
      </c>
      <c r="AC139" s="49"/>
    </row>
    <row r="140" spans="2:29" s="48" customFormat="1" ht="37.5" x14ac:dyDescent="0.3"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6" t="s">
        <v>90</v>
      </c>
      <c r="T140" s="29" t="s">
        <v>28</v>
      </c>
      <c r="U140" s="29">
        <v>63</v>
      </c>
      <c r="V140" s="29">
        <v>63</v>
      </c>
      <c r="W140" s="29">
        <v>63</v>
      </c>
      <c r="X140" s="29">
        <v>63</v>
      </c>
      <c r="Y140" s="29">
        <v>63</v>
      </c>
      <c r="Z140" s="29">
        <v>63</v>
      </c>
      <c r="AA140" s="29">
        <v>63</v>
      </c>
      <c r="AB140" s="29">
        <v>2026</v>
      </c>
      <c r="AC140" s="49"/>
    </row>
    <row r="141" spans="2:29" ht="42" customHeight="1" x14ac:dyDescent="0.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9" t="s">
        <v>91</v>
      </c>
      <c r="T141" s="10" t="s">
        <v>17</v>
      </c>
      <c r="U141" s="41">
        <v>60</v>
      </c>
      <c r="V141" s="41">
        <v>60</v>
      </c>
      <c r="W141" s="41">
        <v>60</v>
      </c>
      <c r="X141" s="41">
        <v>60</v>
      </c>
      <c r="Y141" s="41">
        <v>60</v>
      </c>
      <c r="Z141" s="41">
        <v>60</v>
      </c>
      <c r="AA141" s="41">
        <v>60</v>
      </c>
      <c r="AB141" s="29">
        <v>2026</v>
      </c>
      <c r="AC141" s="12"/>
    </row>
    <row r="142" spans="2:29" ht="31.5" customHeight="1" x14ac:dyDescent="0.3">
      <c r="B142" s="5">
        <v>0</v>
      </c>
      <c r="C142" s="5">
        <v>1</v>
      </c>
      <c r="D142" s="5">
        <v>1</v>
      </c>
      <c r="E142" s="5">
        <v>0</v>
      </c>
      <c r="F142" s="5">
        <v>7</v>
      </c>
      <c r="G142" s="5">
        <v>0</v>
      </c>
      <c r="H142" s="5">
        <v>7</v>
      </c>
      <c r="I142" s="5">
        <v>0</v>
      </c>
      <c r="J142" s="5">
        <v>1</v>
      </c>
      <c r="K142" s="5">
        <v>4</v>
      </c>
      <c r="L142" s="5">
        <v>0</v>
      </c>
      <c r="M142" s="5">
        <v>1</v>
      </c>
      <c r="N142" s="5" t="s">
        <v>39</v>
      </c>
      <c r="O142" s="5">
        <v>0</v>
      </c>
      <c r="P142" s="5">
        <v>2</v>
      </c>
      <c r="Q142" s="5">
        <v>4</v>
      </c>
      <c r="R142" s="5">
        <v>0</v>
      </c>
      <c r="S142" s="83" t="s">
        <v>92</v>
      </c>
      <c r="T142" s="85" t="s">
        <v>13</v>
      </c>
      <c r="U142" s="43">
        <v>8638.5</v>
      </c>
      <c r="V142" s="43">
        <v>8638.5</v>
      </c>
      <c r="W142" s="43">
        <v>8638.5</v>
      </c>
      <c r="X142" s="43">
        <v>8638.5</v>
      </c>
      <c r="Y142" s="43">
        <v>8638.5</v>
      </c>
      <c r="Z142" s="43">
        <v>8638.5</v>
      </c>
      <c r="AA142" s="43">
        <f>U142+V142+W142+X142+Y142+Z142</f>
        <v>51831</v>
      </c>
      <c r="AB142" s="29">
        <v>2026</v>
      </c>
      <c r="AC142" s="12"/>
    </row>
    <row r="143" spans="2:29" ht="43.5" customHeight="1" x14ac:dyDescent="0.3">
      <c r="B143" s="5">
        <v>0</v>
      </c>
      <c r="C143" s="5">
        <v>1</v>
      </c>
      <c r="D143" s="5">
        <v>1</v>
      </c>
      <c r="E143" s="5">
        <v>0</v>
      </c>
      <c r="F143" s="5">
        <v>7</v>
      </c>
      <c r="G143" s="5">
        <v>0</v>
      </c>
      <c r="H143" s="5">
        <v>7</v>
      </c>
      <c r="I143" s="5">
        <v>0</v>
      </c>
      <c r="J143" s="5">
        <v>1</v>
      </c>
      <c r="K143" s="5">
        <v>4</v>
      </c>
      <c r="L143" s="5">
        <v>0</v>
      </c>
      <c r="M143" s="5">
        <v>1</v>
      </c>
      <c r="N143" s="5">
        <v>1</v>
      </c>
      <c r="O143" s="5">
        <v>0</v>
      </c>
      <c r="P143" s="5">
        <v>2</v>
      </c>
      <c r="Q143" s="5">
        <v>4</v>
      </c>
      <c r="R143" s="5">
        <v>0</v>
      </c>
      <c r="S143" s="84"/>
      <c r="T143" s="86"/>
      <c r="U143" s="43">
        <v>30635.5</v>
      </c>
      <c r="V143" s="43">
        <v>30635.5</v>
      </c>
      <c r="W143" s="43">
        <v>30635.5</v>
      </c>
      <c r="X143" s="43">
        <v>30635.5</v>
      </c>
      <c r="Y143" s="43">
        <v>30635.5</v>
      </c>
      <c r="Z143" s="43">
        <v>30635.5</v>
      </c>
      <c r="AA143" s="43">
        <f>U143+V143+W143+X143+Y143+Z143</f>
        <v>183813</v>
      </c>
      <c r="AB143" s="29">
        <v>2026</v>
      </c>
      <c r="AC143" s="12"/>
    </row>
    <row r="144" spans="2:29" x14ac:dyDescent="0.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9" t="s">
        <v>93</v>
      </c>
      <c r="T144" s="10" t="s">
        <v>28</v>
      </c>
      <c r="U144" s="42">
        <v>9</v>
      </c>
      <c r="V144" s="42">
        <v>9</v>
      </c>
      <c r="W144" s="42">
        <v>9</v>
      </c>
      <c r="X144" s="42">
        <v>9</v>
      </c>
      <c r="Y144" s="42">
        <v>9</v>
      </c>
      <c r="Z144" s="42">
        <v>9</v>
      </c>
      <c r="AA144" s="42">
        <v>9</v>
      </c>
      <c r="AB144" s="29">
        <v>2026</v>
      </c>
      <c r="AC144" s="12"/>
    </row>
    <row r="145" spans="2:29" ht="57.75" customHeight="1" x14ac:dyDescent="0.3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36" t="s">
        <v>94</v>
      </c>
      <c r="T145" s="29" t="s">
        <v>25</v>
      </c>
      <c r="U145" s="42">
        <v>5396</v>
      </c>
      <c r="V145" s="42">
        <v>5396</v>
      </c>
      <c r="W145" s="42">
        <v>5396</v>
      </c>
      <c r="X145" s="42">
        <v>5396</v>
      </c>
      <c r="Y145" s="42">
        <v>5396</v>
      </c>
      <c r="Z145" s="42">
        <v>5396</v>
      </c>
      <c r="AA145" s="42">
        <v>32376</v>
      </c>
      <c r="AB145" s="29">
        <v>2026</v>
      </c>
      <c r="AC145" s="12"/>
    </row>
    <row r="146" spans="2:29" ht="21" customHeight="1" x14ac:dyDescent="0.3">
      <c r="B146" s="5">
        <v>0</v>
      </c>
      <c r="C146" s="5">
        <v>1</v>
      </c>
      <c r="D146" s="5">
        <v>1</v>
      </c>
      <c r="E146" s="5">
        <v>0</v>
      </c>
      <c r="F146" s="5">
        <v>7</v>
      </c>
      <c r="G146" s="5">
        <v>0</v>
      </c>
      <c r="H146" s="5">
        <v>7</v>
      </c>
      <c r="I146" s="5">
        <v>0</v>
      </c>
      <c r="J146" s="5">
        <v>1</v>
      </c>
      <c r="K146" s="5">
        <v>4</v>
      </c>
      <c r="L146" s="5">
        <v>0</v>
      </c>
      <c r="M146" s="5">
        <v>1</v>
      </c>
      <c r="N146" s="5" t="s">
        <v>39</v>
      </c>
      <c r="O146" s="5">
        <v>0</v>
      </c>
      <c r="P146" s="5">
        <v>2</v>
      </c>
      <c r="Q146" s="5">
        <v>4</v>
      </c>
      <c r="R146" s="5">
        <v>0</v>
      </c>
      <c r="S146" s="98" t="s">
        <v>95</v>
      </c>
      <c r="T146" s="91" t="s">
        <v>13</v>
      </c>
      <c r="U146" s="43">
        <v>0</v>
      </c>
      <c r="V146" s="43">
        <v>0</v>
      </c>
      <c r="W146" s="43">
        <v>0</v>
      </c>
      <c r="X146" s="43">
        <v>6033.1</v>
      </c>
      <c r="Y146" s="43">
        <v>6033.1</v>
      </c>
      <c r="Z146" s="43">
        <v>6033.1</v>
      </c>
      <c r="AA146" s="43">
        <f>U146+V146+W146+X146+Y146+Z146</f>
        <v>18099.300000000003</v>
      </c>
      <c r="AB146" s="29">
        <v>2026</v>
      </c>
      <c r="AC146" s="12"/>
    </row>
    <row r="147" spans="2:29" ht="18.75" customHeight="1" x14ac:dyDescent="0.3">
      <c r="B147" s="5">
        <v>0</v>
      </c>
      <c r="C147" s="5">
        <v>1</v>
      </c>
      <c r="D147" s="5">
        <v>1</v>
      </c>
      <c r="E147" s="5">
        <v>0</v>
      </c>
      <c r="F147" s="5">
        <v>7</v>
      </c>
      <c r="G147" s="5">
        <v>0</v>
      </c>
      <c r="H147" s="5">
        <v>7</v>
      </c>
      <c r="I147" s="5">
        <v>0</v>
      </c>
      <c r="J147" s="5">
        <v>1</v>
      </c>
      <c r="K147" s="5">
        <v>4</v>
      </c>
      <c r="L147" s="5">
        <v>0</v>
      </c>
      <c r="M147" s="5">
        <v>1</v>
      </c>
      <c r="N147" s="5">
        <v>1</v>
      </c>
      <c r="O147" s="5">
        <v>0</v>
      </c>
      <c r="P147" s="5">
        <v>2</v>
      </c>
      <c r="Q147" s="5">
        <v>4</v>
      </c>
      <c r="R147" s="5">
        <v>0</v>
      </c>
      <c r="S147" s="99"/>
      <c r="T147" s="92"/>
      <c r="U147" s="43">
        <v>6429</v>
      </c>
      <c r="V147" s="43">
        <v>6429</v>
      </c>
      <c r="W147" s="43">
        <v>6429</v>
      </c>
      <c r="X147" s="43">
        <v>6429</v>
      </c>
      <c r="Y147" s="43">
        <v>6429</v>
      </c>
      <c r="Z147" s="43">
        <v>6429</v>
      </c>
      <c r="AA147" s="43">
        <f>U147+V147+W147+X147+Y147+Z147</f>
        <v>38574</v>
      </c>
      <c r="AB147" s="29">
        <v>2026</v>
      </c>
      <c r="AC147" s="12"/>
    </row>
    <row r="148" spans="2:29" ht="24.75" customHeight="1" x14ac:dyDescent="0.3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36" t="s">
        <v>93</v>
      </c>
      <c r="T148" s="29" t="s">
        <v>28</v>
      </c>
      <c r="U148" s="68">
        <v>52</v>
      </c>
      <c r="V148" s="68">
        <v>53</v>
      </c>
      <c r="W148" s="68">
        <v>53</v>
      </c>
      <c r="X148" s="68">
        <v>53</v>
      </c>
      <c r="Y148" s="68">
        <v>53</v>
      </c>
      <c r="Z148" s="68">
        <v>53</v>
      </c>
      <c r="AA148" s="68">
        <v>53</v>
      </c>
      <c r="AB148" s="29">
        <v>2026</v>
      </c>
      <c r="AC148" s="12"/>
    </row>
    <row r="149" spans="2:29" ht="37.5" x14ac:dyDescent="0.3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36" t="s">
        <v>96</v>
      </c>
      <c r="T149" s="29" t="s">
        <v>25</v>
      </c>
      <c r="U149" s="42">
        <v>4880</v>
      </c>
      <c r="V149" s="42">
        <v>4880</v>
      </c>
      <c r="W149" s="42">
        <v>4880</v>
      </c>
      <c r="X149" s="42">
        <v>4880</v>
      </c>
      <c r="Y149" s="42">
        <v>4880</v>
      </c>
      <c r="Z149" s="42">
        <v>4880</v>
      </c>
      <c r="AA149" s="42">
        <v>29280</v>
      </c>
      <c r="AB149" s="29">
        <v>2026</v>
      </c>
      <c r="AC149" s="12"/>
    </row>
    <row r="150" spans="2:29" ht="23.25" customHeight="1" x14ac:dyDescent="0.3">
      <c r="B150" s="5">
        <v>0</v>
      </c>
      <c r="C150" s="5">
        <v>1</v>
      </c>
      <c r="D150" s="5">
        <v>1</v>
      </c>
      <c r="E150" s="5">
        <v>0</v>
      </c>
      <c r="F150" s="5">
        <v>7</v>
      </c>
      <c r="G150" s="5">
        <v>0</v>
      </c>
      <c r="H150" s="5">
        <v>7</v>
      </c>
      <c r="I150" s="5">
        <v>0</v>
      </c>
      <c r="J150" s="5">
        <v>1</v>
      </c>
      <c r="K150" s="5">
        <v>4</v>
      </c>
      <c r="L150" s="5">
        <v>0</v>
      </c>
      <c r="M150" s="5">
        <v>1</v>
      </c>
      <c r="N150" s="5" t="s">
        <v>39</v>
      </c>
      <c r="O150" s="5">
        <v>0</v>
      </c>
      <c r="P150" s="5">
        <v>2</v>
      </c>
      <c r="Q150" s="5">
        <v>4</v>
      </c>
      <c r="R150" s="5">
        <v>0</v>
      </c>
      <c r="S150" s="98" t="s">
        <v>97</v>
      </c>
      <c r="T150" s="91" t="s">
        <v>13</v>
      </c>
      <c r="U150" s="43">
        <v>0</v>
      </c>
      <c r="V150" s="43">
        <v>0</v>
      </c>
      <c r="W150" s="43">
        <v>0</v>
      </c>
      <c r="X150" s="43">
        <v>3488.4</v>
      </c>
      <c r="Y150" s="43">
        <v>3488.4</v>
      </c>
      <c r="Z150" s="43">
        <v>3488.4</v>
      </c>
      <c r="AA150" s="43">
        <f>U150+V150+W150+X150+Y150+Z150</f>
        <v>10465.200000000001</v>
      </c>
      <c r="AB150" s="29">
        <v>2026</v>
      </c>
      <c r="AC150" s="12"/>
    </row>
    <row r="151" spans="2:29" ht="24.75" customHeight="1" x14ac:dyDescent="0.3">
      <c r="B151" s="5">
        <v>0</v>
      </c>
      <c r="C151" s="5">
        <v>1</v>
      </c>
      <c r="D151" s="5">
        <v>1</v>
      </c>
      <c r="E151" s="5">
        <v>0</v>
      </c>
      <c r="F151" s="5">
        <v>7</v>
      </c>
      <c r="G151" s="5">
        <v>0</v>
      </c>
      <c r="H151" s="5">
        <v>7</v>
      </c>
      <c r="I151" s="5">
        <v>0</v>
      </c>
      <c r="J151" s="5">
        <v>1</v>
      </c>
      <c r="K151" s="5">
        <v>4</v>
      </c>
      <c r="L151" s="5">
        <v>0</v>
      </c>
      <c r="M151" s="5">
        <v>1</v>
      </c>
      <c r="N151" s="5">
        <v>1</v>
      </c>
      <c r="O151" s="5">
        <v>0</v>
      </c>
      <c r="P151" s="5">
        <v>2</v>
      </c>
      <c r="Q151" s="5">
        <v>4</v>
      </c>
      <c r="R151" s="5">
        <v>0</v>
      </c>
      <c r="S151" s="99"/>
      <c r="T151" s="92"/>
      <c r="U151" s="43">
        <v>1100</v>
      </c>
      <c r="V151" s="43">
        <v>1100</v>
      </c>
      <c r="W151" s="43">
        <v>1100</v>
      </c>
      <c r="X151" s="43">
        <v>1100</v>
      </c>
      <c r="Y151" s="43">
        <v>1100</v>
      </c>
      <c r="Z151" s="43">
        <v>1100</v>
      </c>
      <c r="AA151" s="43">
        <f>U151+V151+W151+X151+Y151+Z151</f>
        <v>6600</v>
      </c>
      <c r="AB151" s="29">
        <v>2026</v>
      </c>
      <c r="AC151" s="12"/>
    </row>
    <row r="152" spans="2:29" ht="21.75" customHeight="1" x14ac:dyDescent="0.3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36" t="s">
        <v>98</v>
      </c>
      <c r="T152" s="29" t="s">
        <v>25</v>
      </c>
      <c r="U152" s="42">
        <v>390</v>
      </c>
      <c r="V152" s="42">
        <v>390</v>
      </c>
      <c r="W152" s="42">
        <v>390</v>
      </c>
      <c r="X152" s="42">
        <v>390</v>
      </c>
      <c r="Y152" s="42">
        <v>390</v>
      </c>
      <c r="Z152" s="42">
        <v>390</v>
      </c>
      <c r="AA152" s="42">
        <f>U152+V152+W152+X152+Y152+Z152</f>
        <v>2340</v>
      </c>
      <c r="AB152" s="29">
        <v>2026</v>
      </c>
      <c r="AC152" s="12"/>
    </row>
    <row r="153" spans="2:29" ht="23.25" customHeight="1" x14ac:dyDescent="0.3">
      <c r="B153" s="5">
        <v>0</v>
      </c>
      <c r="C153" s="5">
        <v>1</v>
      </c>
      <c r="D153" s="5">
        <v>1</v>
      </c>
      <c r="E153" s="5">
        <v>0</v>
      </c>
      <c r="F153" s="5">
        <v>7</v>
      </c>
      <c r="G153" s="5">
        <v>0</v>
      </c>
      <c r="H153" s="5">
        <v>7</v>
      </c>
      <c r="I153" s="5">
        <v>0</v>
      </c>
      <c r="J153" s="5">
        <v>1</v>
      </c>
      <c r="K153" s="5">
        <v>4</v>
      </c>
      <c r="L153" s="5">
        <v>0</v>
      </c>
      <c r="M153" s="5">
        <v>1</v>
      </c>
      <c r="N153" s="5" t="s">
        <v>39</v>
      </c>
      <c r="O153" s="5">
        <v>0</v>
      </c>
      <c r="P153" s="5">
        <v>2</v>
      </c>
      <c r="Q153" s="5">
        <v>4</v>
      </c>
      <c r="R153" s="5">
        <v>0</v>
      </c>
      <c r="S153" s="89" t="s">
        <v>99</v>
      </c>
      <c r="T153" s="91" t="s">
        <v>13</v>
      </c>
      <c r="U153" s="43">
        <v>0</v>
      </c>
      <c r="V153" s="43">
        <v>0</v>
      </c>
      <c r="W153" s="43">
        <v>0</v>
      </c>
      <c r="X153" s="43">
        <v>100</v>
      </c>
      <c r="Y153" s="43">
        <v>100</v>
      </c>
      <c r="Z153" s="43">
        <v>100</v>
      </c>
      <c r="AA153" s="43">
        <f>U153+V153+W153+X153+Y153+Z153</f>
        <v>300</v>
      </c>
      <c r="AB153" s="29">
        <v>2026</v>
      </c>
      <c r="AC153" s="12"/>
    </row>
    <row r="154" spans="2:29" ht="20.25" customHeight="1" x14ac:dyDescent="0.3">
      <c r="B154" s="5">
        <v>0</v>
      </c>
      <c r="C154" s="5">
        <v>1</v>
      </c>
      <c r="D154" s="5">
        <v>1</v>
      </c>
      <c r="E154" s="5">
        <v>0</v>
      </c>
      <c r="F154" s="5">
        <v>7</v>
      </c>
      <c r="G154" s="5">
        <v>0</v>
      </c>
      <c r="H154" s="5">
        <v>7</v>
      </c>
      <c r="I154" s="5">
        <v>0</v>
      </c>
      <c r="J154" s="5">
        <v>1</v>
      </c>
      <c r="K154" s="5">
        <v>4</v>
      </c>
      <c r="L154" s="5">
        <v>0</v>
      </c>
      <c r="M154" s="5">
        <v>1</v>
      </c>
      <c r="N154" s="5">
        <v>1</v>
      </c>
      <c r="O154" s="5">
        <v>0</v>
      </c>
      <c r="P154" s="5">
        <v>2</v>
      </c>
      <c r="Q154" s="5">
        <v>4</v>
      </c>
      <c r="R154" s="5">
        <v>0</v>
      </c>
      <c r="S154" s="90"/>
      <c r="T154" s="92"/>
      <c r="U154" s="43">
        <v>172.6</v>
      </c>
      <c r="V154" s="43">
        <v>172.6</v>
      </c>
      <c r="W154" s="43">
        <v>172.6</v>
      </c>
      <c r="X154" s="43">
        <v>172.6</v>
      </c>
      <c r="Y154" s="43">
        <v>172.6</v>
      </c>
      <c r="Z154" s="43">
        <v>172.6</v>
      </c>
      <c r="AA154" s="43">
        <f>U154+V154+W154+X154+Y154+Z154</f>
        <v>1035.5999999999999</v>
      </c>
      <c r="AB154" s="29">
        <v>2026</v>
      </c>
      <c r="AC154" s="12"/>
    </row>
    <row r="155" spans="2:29" ht="26.25" customHeight="1" x14ac:dyDescent="0.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36" t="s">
        <v>100</v>
      </c>
      <c r="T155" s="29" t="s">
        <v>28</v>
      </c>
      <c r="U155" s="42">
        <v>4</v>
      </c>
      <c r="V155" s="42">
        <v>4</v>
      </c>
      <c r="W155" s="42">
        <v>4</v>
      </c>
      <c r="X155" s="42">
        <v>4</v>
      </c>
      <c r="Y155" s="42">
        <v>4</v>
      </c>
      <c r="Z155" s="42">
        <v>4</v>
      </c>
      <c r="AA155" s="42">
        <v>4</v>
      </c>
      <c r="AB155" s="29">
        <v>2026</v>
      </c>
      <c r="AC155" s="12"/>
    </row>
    <row r="156" spans="2:29" ht="24.75" customHeight="1" x14ac:dyDescent="0.25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36" t="s">
        <v>101</v>
      </c>
      <c r="T156" s="29" t="s">
        <v>25</v>
      </c>
      <c r="U156" s="42">
        <v>280</v>
      </c>
      <c r="V156" s="42">
        <v>280</v>
      </c>
      <c r="W156" s="42">
        <v>280</v>
      </c>
      <c r="X156" s="42">
        <v>280</v>
      </c>
      <c r="Y156" s="42">
        <v>280</v>
      </c>
      <c r="Z156" s="42">
        <v>280</v>
      </c>
      <c r="AA156" s="42">
        <v>1680</v>
      </c>
      <c r="AB156" s="29">
        <v>2026</v>
      </c>
    </row>
    <row r="157" spans="2:29" ht="37.5" customHeight="1" x14ac:dyDescent="0.25">
      <c r="B157" s="5">
        <v>0</v>
      </c>
      <c r="C157" s="5">
        <v>1</v>
      </c>
      <c r="D157" s="5">
        <v>1</v>
      </c>
      <c r="E157" s="5">
        <v>0</v>
      </c>
      <c r="F157" s="5">
        <v>7</v>
      </c>
      <c r="G157" s="5">
        <v>0</v>
      </c>
      <c r="H157" s="5">
        <v>7</v>
      </c>
      <c r="I157" s="5">
        <v>0</v>
      </c>
      <c r="J157" s="5">
        <v>1</v>
      </c>
      <c r="K157" s="5">
        <v>4</v>
      </c>
      <c r="L157" s="5">
        <v>0</v>
      </c>
      <c r="M157" s="5">
        <v>0</v>
      </c>
      <c r="N157" s="5" t="s">
        <v>39</v>
      </c>
      <c r="O157" s="5">
        <v>0</v>
      </c>
      <c r="P157" s="5">
        <v>2</v>
      </c>
      <c r="Q157" s="5">
        <v>4</v>
      </c>
      <c r="R157" s="5">
        <v>0</v>
      </c>
      <c r="S157" s="36" t="s">
        <v>102</v>
      </c>
      <c r="T157" s="29" t="s">
        <v>13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f>U157+V157+W157+X157+Y157+Z157</f>
        <v>0</v>
      </c>
      <c r="AB157" s="29">
        <v>2026</v>
      </c>
    </row>
    <row r="158" spans="2:29" ht="39.75" customHeight="1" x14ac:dyDescent="0.25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36" t="s">
        <v>103</v>
      </c>
      <c r="T158" s="10" t="s">
        <v>25</v>
      </c>
      <c r="U158" s="42">
        <v>981</v>
      </c>
      <c r="V158" s="42">
        <v>981</v>
      </c>
      <c r="W158" s="42">
        <v>981</v>
      </c>
      <c r="X158" s="42">
        <v>981</v>
      </c>
      <c r="Y158" s="42">
        <v>981</v>
      </c>
      <c r="Z158" s="42">
        <v>981</v>
      </c>
      <c r="AA158" s="42">
        <v>7740</v>
      </c>
      <c r="AB158" s="29">
        <v>2026</v>
      </c>
    </row>
    <row r="159" spans="2:29" ht="76.5" customHeight="1" x14ac:dyDescent="0.25">
      <c r="B159" s="5">
        <v>0</v>
      </c>
      <c r="C159" s="5">
        <v>1</v>
      </c>
      <c r="D159" s="5">
        <v>1</v>
      </c>
      <c r="E159" s="5">
        <v>0</v>
      </c>
      <c r="F159" s="5">
        <v>7</v>
      </c>
      <c r="G159" s="5">
        <v>0</v>
      </c>
      <c r="H159" s="5">
        <v>7</v>
      </c>
      <c r="I159" s="5">
        <v>0</v>
      </c>
      <c r="J159" s="5">
        <v>1</v>
      </c>
      <c r="K159" s="5">
        <v>4</v>
      </c>
      <c r="L159" s="5">
        <v>0</v>
      </c>
      <c r="M159" s="5">
        <v>1</v>
      </c>
      <c r="N159" s="5">
        <v>1</v>
      </c>
      <c r="O159" s="5">
        <v>0</v>
      </c>
      <c r="P159" s="5">
        <v>2</v>
      </c>
      <c r="Q159" s="5">
        <v>4</v>
      </c>
      <c r="R159" s="5">
        <v>0</v>
      </c>
      <c r="S159" s="36" t="s">
        <v>131</v>
      </c>
      <c r="T159" s="14" t="s">
        <v>13</v>
      </c>
      <c r="U159" s="43">
        <v>1457</v>
      </c>
      <c r="V159" s="43">
        <v>1457</v>
      </c>
      <c r="W159" s="43">
        <v>1457</v>
      </c>
      <c r="X159" s="43">
        <v>1457</v>
      </c>
      <c r="Y159" s="43">
        <v>1457</v>
      </c>
      <c r="Z159" s="43">
        <v>1457</v>
      </c>
      <c r="AA159" s="43">
        <f>U159+V159+W159+X159+Y159+Z159</f>
        <v>8742</v>
      </c>
      <c r="AB159" s="29">
        <v>2026</v>
      </c>
    </row>
    <row r="160" spans="2:29" ht="22.5" customHeight="1" x14ac:dyDescent="0.25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36" t="s">
        <v>136</v>
      </c>
      <c r="T160" s="14" t="s">
        <v>28</v>
      </c>
      <c r="U160" s="42">
        <v>1</v>
      </c>
      <c r="V160" s="42">
        <v>1</v>
      </c>
      <c r="W160" s="42">
        <v>1</v>
      </c>
      <c r="X160" s="42">
        <v>1</v>
      </c>
      <c r="Y160" s="42">
        <v>1</v>
      </c>
      <c r="Z160" s="42">
        <v>1</v>
      </c>
      <c r="AA160" s="42">
        <v>6</v>
      </c>
      <c r="AB160" s="29">
        <v>2026</v>
      </c>
    </row>
    <row r="161" spans="2:30" s="48" customFormat="1" ht="65.25" customHeight="1" x14ac:dyDescent="0.3">
      <c r="B161" s="81">
        <v>0</v>
      </c>
      <c r="C161" s="81">
        <v>1</v>
      </c>
      <c r="D161" s="81">
        <v>1</v>
      </c>
      <c r="E161" s="81">
        <v>0</v>
      </c>
      <c r="F161" s="81">
        <v>7</v>
      </c>
      <c r="G161" s="81">
        <v>0</v>
      </c>
      <c r="H161" s="81">
        <v>7</v>
      </c>
      <c r="I161" s="81">
        <v>0</v>
      </c>
      <c r="J161" s="81">
        <v>1</v>
      </c>
      <c r="K161" s="81">
        <v>4</v>
      </c>
      <c r="L161" s="81">
        <v>0</v>
      </c>
      <c r="M161" s="81">
        <v>2</v>
      </c>
      <c r="N161" s="81">
        <v>0</v>
      </c>
      <c r="O161" s="81">
        <v>0</v>
      </c>
      <c r="P161" s="81">
        <v>0</v>
      </c>
      <c r="Q161" s="81">
        <v>0</v>
      </c>
      <c r="R161" s="81">
        <v>0</v>
      </c>
      <c r="S161" s="77" t="s">
        <v>104</v>
      </c>
      <c r="T161" s="80" t="s">
        <v>13</v>
      </c>
      <c r="U161" s="79">
        <f t="shared" ref="U161:Z161" si="19">U163+U164+U165+U167</f>
        <v>0</v>
      </c>
      <c r="V161" s="79">
        <f t="shared" si="19"/>
        <v>0</v>
      </c>
      <c r="W161" s="79">
        <f t="shared" si="19"/>
        <v>0</v>
      </c>
      <c r="X161" s="79">
        <f t="shared" si="19"/>
        <v>16800</v>
      </c>
      <c r="Y161" s="79">
        <f t="shared" si="19"/>
        <v>19200</v>
      </c>
      <c r="Z161" s="79">
        <f t="shared" si="19"/>
        <v>21600</v>
      </c>
      <c r="AA161" s="79">
        <f>AA163+AA167+AA164+AA165</f>
        <v>57600</v>
      </c>
      <c r="AB161" s="78">
        <v>2026</v>
      </c>
      <c r="AC161" s="60"/>
    </row>
    <row r="162" spans="2:30" ht="57" customHeight="1" x14ac:dyDescent="0.3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9" t="s">
        <v>105</v>
      </c>
      <c r="T162" s="10" t="s">
        <v>17</v>
      </c>
      <c r="U162" s="43">
        <v>0</v>
      </c>
      <c r="V162" s="43">
        <v>0</v>
      </c>
      <c r="W162" s="43">
        <v>0</v>
      </c>
      <c r="X162" s="43">
        <v>80</v>
      </c>
      <c r="Y162" s="43">
        <v>90</v>
      </c>
      <c r="Z162" s="43">
        <v>100</v>
      </c>
      <c r="AA162" s="43">
        <v>100</v>
      </c>
      <c r="AB162" s="29">
        <v>2026</v>
      </c>
      <c r="AC162" s="12"/>
    </row>
    <row r="163" spans="2:30" ht="21" customHeight="1" x14ac:dyDescent="0.25">
      <c r="B163" s="5">
        <v>0</v>
      </c>
      <c r="C163" s="5">
        <v>1</v>
      </c>
      <c r="D163" s="5">
        <v>1</v>
      </c>
      <c r="E163" s="5">
        <v>0</v>
      </c>
      <c r="F163" s="5">
        <v>7</v>
      </c>
      <c r="G163" s="5">
        <v>0</v>
      </c>
      <c r="H163" s="5">
        <v>7</v>
      </c>
      <c r="I163" s="5">
        <v>0</v>
      </c>
      <c r="J163" s="5">
        <v>1</v>
      </c>
      <c r="K163" s="5">
        <v>4</v>
      </c>
      <c r="L163" s="5">
        <v>0</v>
      </c>
      <c r="M163" s="5">
        <v>2</v>
      </c>
      <c r="N163" s="5" t="s">
        <v>39</v>
      </c>
      <c r="O163" s="5">
        <v>0</v>
      </c>
      <c r="P163" s="5">
        <v>2</v>
      </c>
      <c r="Q163" s="5">
        <v>4</v>
      </c>
      <c r="R163" s="5">
        <v>0</v>
      </c>
      <c r="S163" s="93" t="s">
        <v>174</v>
      </c>
      <c r="T163" s="96" t="s">
        <v>13</v>
      </c>
      <c r="U163" s="43">
        <v>0</v>
      </c>
      <c r="V163" s="43">
        <v>0</v>
      </c>
      <c r="W163" s="43">
        <v>0</v>
      </c>
      <c r="X163" s="43">
        <v>2000</v>
      </c>
      <c r="Y163" s="43">
        <v>2400</v>
      </c>
      <c r="Z163" s="43">
        <v>2800</v>
      </c>
      <c r="AA163" s="43">
        <f>U163+V163+W163+X163+Y163+Z163</f>
        <v>7200</v>
      </c>
      <c r="AB163" s="29">
        <v>2026</v>
      </c>
    </row>
    <row r="164" spans="2:30" ht="44.25" customHeight="1" x14ac:dyDescent="0.25">
      <c r="B164" s="5">
        <v>0</v>
      </c>
      <c r="C164" s="5">
        <v>1</v>
      </c>
      <c r="D164" s="5">
        <v>1</v>
      </c>
      <c r="E164" s="5">
        <v>0</v>
      </c>
      <c r="F164" s="5">
        <v>7</v>
      </c>
      <c r="G164" s="5">
        <v>0</v>
      </c>
      <c r="H164" s="5">
        <v>7</v>
      </c>
      <c r="I164" s="5">
        <v>0</v>
      </c>
      <c r="J164" s="5">
        <v>1</v>
      </c>
      <c r="K164" s="5">
        <v>4</v>
      </c>
      <c r="L164" s="5">
        <v>0</v>
      </c>
      <c r="M164" s="5">
        <v>2</v>
      </c>
      <c r="N164" s="5">
        <v>1</v>
      </c>
      <c r="O164" s="5">
        <v>0</v>
      </c>
      <c r="P164" s="5">
        <v>2</v>
      </c>
      <c r="Q164" s="5">
        <v>4</v>
      </c>
      <c r="R164" s="5">
        <v>0</v>
      </c>
      <c r="S164" s="94"/>
      <c r="T164" s="97"/>
      <c r="U164" s="43">
        <v>0</v>
      </c>
      <c r="V164" s="43">
        <v>0</v>
      </c>
      <c r="W164" s="43">
        <v>0</v>
      </c>
      <c r="X164" s="43">
        <v>8000</v>
      </c>
      <c r="Y164" s="43">
        <v>9600</v>
      </c>
      <c r="Z164" s="43">
        <v>11200</v>
      </c>
      <c r="AA164" s="43">
        <f>U164+V164+W164+X164+Y164+Z164</f>
        <v>28800</v>
      </c>
      <c r="AB164" s="29">
        <v>2026</v>
      </c>
      <c r="AC164" s="65"/>
    </row>
    <row r="165" spans="2:30" ht="19.5" customHeight="1" x14ac:dyDescent="0.25">
      <c r="B165" s="5">
        <v>0</v>
      </c>
      <c r="C165" s="5">
        <v>1</v>
      </c>
      <c r="D165" s="5">
        <v>1</v>
      </c>
      <c r="E165" s="5">
        <v>0</v>
      </c>
      <c r="F165" s="5">
        <v>7</v>
      </c>
      <c r="G165" s="5">
        <v>0</v>
      </c>
      <c r="H165" s="5">
        <v>7</v>
      </c>
      <c r="I165" s="5">
        <v>0</v>
      </c>
      <c r="J165" s="5">
        <v>1</v>
      </c>
      <c r="K165" s="5">
        <v>4</v>
      </c>
      <c r="L165" s="5">
        <v>0</v>
      </c>
      <c r="M165" s="5">
        <v>2</v>
      </c>
      <c r="N165" s="5">
        <v>9</v>
      </c>
      <c r="O165" s="5">
        <v>9</v>
      </c>
      <c r="P165" s="5">
        <v>9</v>
      </c>
      <c r="Q165" s="5">
        <v>9</v>
      </c>
      <c r="R165" s="5">
        <v>9</v>
      </c>
      <c r="S165" s="95"/>
      <c r="T165" s="86"/>
      <c r="U165" s="43">
        <v>0</v>
      </c>
      <c r="V165" s="43">
        <v>0</v>
      </c>
      <c r="W165" s="43">
        <v>0</v>
      </c>
      <c r="X165" s="43">
        <v>0</v>
      </c>
      <c r="Y165" s="43">
        <v>0</v>
      </c>
      <c r="Z165" s="43">
        <v>0</v>
      </c>
      <c r="AA165" s="43">
        <f>U165+V165+W165+X165+Y165+Z165</f>
        <v>0</v>
      </c>
      <c r="AB165" s="29">
        <v>2026</v>
      </c>
    </row>
    <row r="166" spans="2:30" ht="36.75" customHeight="1" x14ac:dyDescent="0.25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9" t="s">
        <v>106</v>
      </c>
      <c r="T166" s="10" t="s">
        <v>28</v>
      </c>
      <c r="U166" s="42">
        <v>0</v>
      </c>
      <c r="V166" s="42">
        <v>0</v>
      </c>
      <c r="W166" s="42">
        <v>0</v>
      </c>
      <c r="X166" s="42">
        <v>10</v>
      </c>
      <c r="Y166" s="42">
        <v>10</v>
      </c>
      <c r="Z166" s="42">
        <v>10</v>
      </c>
      <c r="AA166" s="42">
        <v>10</v>
      </c>
      <c r="AB166" s="29">
        <v>2026</v>
      </c>
    </row>
    <row r="167" spans="2:30" ht="56.25" customHeight="1" x14ac:dyDescent="0.25">
      <c r="B167" s="5">
        <v>0</v>
      </c>
      <c r="C167" s="5">
        <v>1</v>
      </c>
      <c r="D167" s="5">
        <v>1</v>
      </c>
      <c r="E167" s="5">
        <v>0</v>
      </c>
      <c r="F167" s="5">
        <v>7</v>
      </c>
      <c r="G167" s="5">
        <v>0</v>
      </c>
      <c r="H167" s="5">
        <v>7</v>
      </c>
      <c r="I167" s="5">
        <v>0</v>
      </c>
      <c r="J167" s="5">
        <v>1</v>
      </c>
      <c r="K167" s="5">
        <v>4</v>
      </c>
      <c r="L167" s="5">
        <v>0</v>
      </c>
      <c r="M167" s="5">
        <v>2</v>
      </c>
      <c r="N167" s="5">
        <v>9</v>
      </c>
      <c r="O167" s="5">
        <v>9</v>
      </c>
      <c r="P167" s="5">
        <v>9</v>
      </c>
      <c r="Q167" s="5">
        <v>9</v>
      </c>
      <c r="R167" s="5">
        <v>9</v>
      </c>
      <c r="S167" s="9" t="s">
        <v>137</v>
      </c>
      <c r="T167" s="10" t="s">
        <v>13</v>
      </c>
      <c r="U167" s="43">
        <v>0</v>
      </c>
      <c r="V167" s="43">
        <v>0</v>
      </c>
      <c r="W167" s="43">
        <v>0</v>
      </c>
      <c r="X167" s="43">
        <v>6800</v>
      </c>
      <c r="Y167" s="43">
        <v>7200</v>
      </c>
      <c r="Z167" s="43">
        <v>7600</v>
      </c>
      <c r="AA167" s="43">
        <f>SUM(U167:Z167)</f>
        <v>21600</v>
      </c>
      <c r="AB167" s="29">
        <v>2026</v>
      </c>
    </row>
    <row r="168" spans="2:30" ht="54.75" customHeight="1" x14ac:dyDescent="0.25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9" t="s">
        <v>107</v>
      </c>
      <c r="T168" s="10" t="s">
        <v>17</v>
      </c>
      <c r="U168" s="41">
        <v>0</v>
      </c>
      <c r="V168" s="41">
        <v>0</v>
      </c>
      <c r="W168" s="41">
        <v>0</v>
      </c>
      <c r="X168" s="41">
        <v>80</v>
      </c>
      <c r="Y168" s="41">
        <v>90</v>
      </c>
      <c r="Z168" s="41">
        <v>100</v>
      </c>
      <c r="AA168" s="41">
        <v>100</v>
      </c>
      <c r="AB168" s="29">
        <v>2026</v>
      </c>
    </row>
    <row r="169" spans="2:30" s="48" customFormat="1" ht="38.25" customHeight="1" x14ac:dyDescent="0.25">
      <c r="B169" s="82">
        <v>0</v>
      </c>
      <c r="C169" s="81">
        <v>1</v>
      </c>
      <c r="D169" s="81">
        <v>1</v>
      </c>
      <c r="E169" s="81">
        <v>0</v>
      </c>
      <c r="F169" s="81">
        <v>7</v>
      </c>
      <c r="G169" s="81">
        <v>0</v>
      </c>
      <c r="H169" s="81">
        <v>9</v>
      </c>
      <c r="I169" s="81">
        <v>0</v>
      </c>
      <c r="J169" s="81">
        <v>1</v>
      </c>
      <c r="K169" s="81">
        <v>5</v>
      </c>
      <c r="L169" s="81">
        <v>0</v>
      </c>
      <c r="M169" s="81">
        <v>0</v>
      </c>
      <c r="N169" s="81">
        <v>0</v>
      </c>
      <c r="O169" s="81">
        <v>0</v>
      </c>
      <c r="P169" s="81">
        <v>0</v>
      </c>
      <c r="Q169" s="81">
        <v>0</v>
      </c>
      <c r="R169" s="81">
        <v>0</v>
      </c>
      <c r="S169" s="77" t="s">
        <v>108</v>
      </c>
      <c r="T169" s="78" t="s">
        <v>13</v>
      </c>
      <c r="U169" s="79">
        <f t="shared" ref="U169:Z169" si="20">U170+U176+U183</f>
        <v>57057.9</v>
      </c>
      <c r="V169" s="79">
        <f t="shared" si="20"/>
        <v>57057.9</v>
      </c>
      <c r="W169" s="79">
        <f t="shared" si="20"/>
        <v>57057.9</v>
      </c>
      <c r="X169" s="79">
        <f t="shared" si="20"/>
        <v>57057.9</v>
      </c>
      <c r="Y169" s="79">
        <f t="shared" si="20"/>
        <v>57057.9</v>
      </c>
      <c r="Z169" s="79">
        <f t="shared" si="20"/>
        <v>57057.9</v>
      </c>
      <c r="AA169" s="79">
        <f>U169+V169+W169+X169+Y169+Z169</f>
        <v>342347.4</v>
      </c>
      <c r="AB169" s="78">
        <v>2026</v>
      </c>
      <c r="AC169" s="52"/>
      <c r="AD169" s="52"/>
    </row>
    <row r="170" spans="2:30" s="48" customFormat="1" ht="39" customHeight="1" x14ac:dyDescent="0.25">
      <c r="B170" s="81">
        <v>0</v>
      </c>
      <c r="C170" s="81">
        <v>1</v>
      </c>
      <c r="D170" s="81">
        <v>1</v>
      </c>
      <c r="E170" s="81">
        <v>0</v>
      </c>
      <c r="F170" s="81">
        <v>7</v>
      </c>
      <c r="G170" s="81">
        <v>0</v>
      </c>
      <c r="H170" s="81">
        <v>9</v>
      </c>
      <c r="I170" s="81">
        <v>0</v>
      </c>
      <c r="J170" s="81">
        <v>1</v>
      </c>
      <c r="K170" s="81">
        <v>5</v>
      </c>
      <c r="L170" s="81">
        <v>0</v>
      </c>
      <c r="M170" s="81">
        <v>1</v>
      </c>
      <c r="N170" s="81">
        <v>0</v>
      </c>
      <c r="O170" s="81">
        <v>0</v>
      </c>
      <c r="P170" s="81">
        <v>0</v>
      </c>
      <c r="Q170" s="81">
        <v>0</v>
      </c>
      <c r="R170" s="81">
        <v>0</v>
      </c>
      <c r="S170" s="77" t="s">
        <v>109</v>
      </c>
      <c r="T170" s="80" t="s">
        <v>13</v>
      </c>
      <c r="U170" s="79">
        <f>U172</f>
        <v>7187.8</v>
      </c>
      <c r="V170" s="79">
        <f t="shared" ref="V170:Z170" si="21">V172</f>
        <v>7187.8</v>
      </c>
      <c r="W170" s="79">
        <f t="shared" si="21"/>
        <v>7187.8</v>
      </c>
      <c r="X170" s="79">
        <f t="shared" si="21"/>
        <v>7187.8</v>
      </c>
      <c r="Y170" s="79">
        <f t="shared" si="21"/>
        <v>7187.8</v>
      </c>
      <c r="Z170" s="79">
        <f t="shared" si="21"/>
        <v>7187.8</v>
      </c>
      <c r="AA170" s="79">
        <f>SUM(U170:Z170)</f>
        <v>43126.8</v>
      </c>
      <c r="AB170" s="78">
        <v>2026</v>
      </c>
      <c r="AC170" s="52"/>
      <c r="AD170" s="52"/>
    </row>
    <row r="171" spans="2:30" s="48" customFormat="1" ht="54.75" customHeight="1" x14ac:dyDescent="0.25"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6" t="s">
        <v>110</v>
      </c>
      <c r="T171" s="29" t="s">
        <v>28</v>
      </c>
      <c r="U171" s="42">
        <v>144</v>
      </c>
      <c r="V171" s="42">
        <v>144</v>
      </c>
      <c r="W171" s="42">
        <v>144</v>
      </c>
      <c r="X171" s="42">
        <v>144</v>
      </c>
      <c r="Y171" s="42">
        <v>144</v>
      </c>
      <c r="Z171" s="42">
        <v>144</v>
      </c>
      <c r="AA171" s="42">
        <v>144</v>
      </c>
      <c r="AB171" s="29">
        <v>2026</v>
      </c>
    </row>
    <row r="172" spans="2:30" ht="16.5" customHeight="1" x14ac:dyDescent="0.25">
      <c r="B172" s="35">
        <v>0</v>
      </c>
      <c r="C172" s="35">
        <v>1</v>
      </c>
      <c r="D172" s="35">
        <v>1</v>
      </c>
      <c r="E172" s="35">
        <v>0</v>
      </c>
      <c r="F172" s="35">
        <v>7</v>
      </c>
      <c r="G172" s="35">
        <v>0</v>
      </c>
      <c r="H172" s="35">
        <v>9</v>
      </c>
      <c r="I172" s="35">
        <v>0</v>
      </c>
      <c r="J172" s="35">
        <v>1</v>
      </c>
      <c r="K172" s="35">
        <v>5</v>
      </c>
      <c r="L172" s="35">
        <v>0</v>
      </c>
      <c r="M172" s="35">
        <v>1</v>
      </c>
      <c r="N172" s="35">
        <v>9</v>
      </c>
      <c r="O172" s="35">
        <v>9</v>
      </c>
      <c r="P172" s="35">
        <v>9</v>
      </c>
      <c r="Q172" s="35">
        <v>9</v>
      </c>
      <c r="R172" s="35">
        <v>9</v>
      </c>
      <c r="S172" s="62" t="s">
        <v>111</v>
      </c>
      <c r="T172" s="61" t="s">
        <v>13</v>
      </c>
      <c r="U172" s="43">
        <v>7187.8</v>
      </c>
      <c r="V172" s="43">
        <v>7187.8</v>
      </c>
      <c r="W172" s="43">
        <v>7187.8</v>
      </c>
      <c r="X172" s="43">
        <v>7187.8</v>
      </c>
      <c r="Y172" s="43">
        <v>7187.8</v>
      </c>
      <c r="Z172" s="43">
        <v>7187.8</v>
      </c>
      <c r="AA172" s="43">
        <f>U172+V172+W172+X172+Y172+Z172</f>
        <v>43126.8</v>
      </c>
      <c r="AB172" s="29">
        <v>2026</v>
      </c>
    </row>
    <row r="173" spans="2:30" ht="37.5" customHeight="1" x14ac:dyDescent="0.25"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9" t="s">
        <v>112</v>
      </c>
      <c r="T173" s="10" t="s">
        <v>17</v>
      </c>
      <c r="U173" s="41">
        <v>100</v>
      </c>
      <c r="V173" s="41">
        <v>100</v>
      </c>
      <c r="W173" s="41">
        <v>100</v>
      </c>
      <c r="X173" s="41">
        <v>100</v>
      </c>
      <c r="Y173" s="41">
        <v>100</v>
      </c>
      <c r="Z173" s="41">
        <v>100</v>
      </c>
      <c r="AA173" s="41">
        <v>100</v>
      </c>
      <c r="AB173" s="29">
        <v>2026</v>
      </c>
    </row>
    <row r="174" spans="2:30" ht="37.5" customHeight="1" x14ac:dyDescent="0.25"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9" t="s">
        <v>133</v>
      </c>
      <c r="T174" s="38" t="s">
        <v>30</v>
      </c>
      <c r="U174" s="29">
        <v>1</v>
      </c>
      <c r="V174" s="29">
        <v>1</v>
      </c>
      <c r="W174" s="29">
        <v>1</v>
      </c>
      <c r="X174" s="29">
        <v>1</v>
      </c>
      <c r="Y174" s="29">
        <v>1</v>
      </c>
      <c r="Z174" s="29">
        <v>1</v>
      </c>
      <c r="AA174" s="29">
        <v>1</v>
      </c>
      <c r="AB174" s="29">
        <v>2026</v>
      </c>
    </row>
    <row r="175" spans="2:30" ht="37.5" customHeight="1" x14ac:dyDescent="0.25"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9" t="s">
        <v>134</v>
      </c>
      <c r="T175" s="38" t="s">
        <v>17</v>
      </c>
      <c r="U175" s="41">
        <v>100</v>
      </c>
      <c r="V175" s="41">
        <v>100</v>
      </c>
      <c r="W175" s="41">
        <v>100</v>
      </c>
      <c r="X175" s="41">
        <v>100</v>
      </c>
      <c r="Y175" s="41">
        <v>100</v>
      </c>
      <c r="Z175" s="41">
        <v>100</v>
      </c>
      <c r="AA175" s="41">
        <v>100</v>
      </c>
      <c r="AB175" s="29">
        <v>2026</v>
      </c>
    </row>
    <row r="176" spans="2:30" s="48" customFormat="1" ht="37.5" x14ac:dyDescent="0.25">
      <c r="B176" s="81">
        <v>0</v>
      </c>
      <c r="C176" s="81">
        <v>1</v>
      </c>
      <c r="D176" s="81">
        <v>1</v>
      </c>
      <c r="E176" s="81">
        <v>0</v>
      </c>
      <c r="F176" s="81">
        <v>7</v>
      </c>
      <c r="G176" s="81">
        <v>0</v>
      </c>
      <c r="H176" s="81">
        <v>9</v>
      </c>
      <c r="I176" s="81">
        <v>0</v>
      </c>
      <c r="J176" s="81">
        <v>1</v>
      </c>
      <c r="K176" s="81">
        <v>5</v>
      </c>
      <c r="L176" s="81">
        <v>0</v>
      </c>
      <c r="M176" s="81">
        <v>2</v>
      </c>
      <c r="N176" s="81">
        <v>0</v>
      </c>
      <c r="O176" s="81">
        <v>0</v>
      </c>
      <c r="P176" s="81">
        <v>0</v>
      </c>
      <c r="Q176" s="81">
        <v>0</v>
      </c>
      <c r="R176" s="81">
        <v>0</v>
      </c>
      <c r="S176" s="77" t="s">
        <v>113</v>
      </c>
      <c r="T176" s="80" t="s">
        <v>13</v>
      </c>
      <c r="U176" s="79">
        <f t="shared" ref="U176:Z176" si="22">U178+U179</f>
        <v>36195.1</v>
      </c>
      <c r="V176" s="79">
        <f t="shared" si="22"/>
        <v>36195.1</v>
      </c>
      <c r="W176" s="79">
        <f t="shared" si="22"/>
        <v>36195.1</v>
      </c>
      <c r="X176" s="79">
        <f t="shared" si="22"/>
        <v>36195.1</v>
      </c>
      <c r="Y176" s="79">
        <f t="shared" si="22"/>
        <v>36195.1</v>
      </c>
      <c r="Z176" s="79">
        <f t="shared" si="22"/>
        <v>36195.1</v>
      </c>
      <c r="AA176" s="79">
        <f>U176+V176+W176+X176+Y176+Z176</f>
        <v>217170.6</v>
      </c>
      <c r="AB176" s="78">
        <v>2026</v>
      </c>
    </row>
    <row r="177" spans="1:28" s="48" customFormat="1" ht="84" customHeight="1" x14ac:dyDescent="0.25"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6" t="s">
        <v>114</v>
      </c>
      <c r="T177" s="29" t="s">
        <v>28</v>
      </c>
      <c r="U177" s="42">
        <v>66</v>
      </c>
      <c r="V177" s="42">
        <v>66</v>
      </c>
      <c r="W177" s="42">
        <v>66</v>
      </c>
      <c r="X177" s="42">
        <v>66</v>
      </c>
      <c r="Y177" s="42">
        <v>66</v>
      </c>
      <c r="Z177" s="42">
        <v>66</v>
      </c>
      <c r="AA177" s="42">
        <v>66</v>
      </c>
      <c r="AB177" s="29">
        <v>2026</v>
      </c>
    </row>
    <row r="178" spans="1:28" ht="24" customHeight="1" x14ac:dyDescent="0.25">
      <c r="B178" s="5">
        <v>0</v>
      </c>
      <c r="C178" s="5">
        <v>1</v>
      </c>
      <c r="D178" s="5">
        <v>1</v>
      </c>
      <c r="E178" s="5">
        <v>0</v>
      </c>
      <c r="F178" s="5">
        <v>7</v>
      </c>
      <c r="G178" s="5">
        <v>0</v>
      </c>
      <c r="H178" s="5">
        <v>9</v>
      </c>
      <c r="I178" s="5">
        <v>0</v>
      </c>
      <c r="J178" s="5">
        <v>1</v>
      </c>
      <c r="K178" s="5">
        <v>5</v>
      </c>
      <c r="L178" s="5">
        <v>0</v>
      </c>
      <c r="M178" s="5">
        <v>2</v>
      </c>
      <c r="N178" s="5">
        <v>9</v>
      </c>
      <c r="O178" s="5">
        <v>9</v>
      </c>
      <c r="P178" s="5">
        <v>9</v>
      </c>
      <c r="Q178" s="5">
        <v>9</v>
      </c>
      <c r="R178" s="5">
        <v>9</v>
      </c>
      <c r="S178" s="83" t="s">
        <v>115</v>
      </c>
      <c r="T178" s="85" t="s">
        <v>13</v>
      </c>
      <c r="U178" s="43">
        <v>36189.699999999997</v>
      </c>
      <c r="V178" s="43">
        <v>36189.699999999997</v>
      </c>
      <c r="W178" s="43">
        <v>36189.699999999997</v>
      </c>
      <c r="X178" s="43">
        <v>36189.699999999997</v>
      </c>
      <c r="Y178" s="43">
        <v>36189.699999999997</v>
      </c>
      <c r="Z178" s="43">
        <v>36189.699999999997</v>
      </c>
      <c r="AA178" s="43">
        <f>U178+V178+W178+X178+Y178+Z178</f>
        <v>217138.2</v>
      </c>
      <c r="AB178" s="29">
        <v>2026</v>
      </c>
    </row>
    <row r="179" spans="1:28" ht="22.5" customHeight="1" x14ac:dyDescent="0.25">
      <c r="B179" s="5">
        <v>0</v>
      </c>
      <c r="C179" s="5">
        <v>1</v>
      </c>
      <c r="D179" s="5">
        <v>1</v>
      </c>
      <c r="E179" s="5">
        <v>1</v>
      </c>
      <c r="F179" s="5">
        <v>0</v>
      </c>
      <c r="G179" s="5">
        <v>0</v>
      </c>
      <c r="H179" s="5">
        <v>4</v>
      </c>
      <c r="I179" s="5">
        <v>0</v>
      </c>
      <c r="J179" s="5">
        <v>1</v>
      </c>
      <c r="K179" s="5">
        <v>5</v>
      </c>
      <c r="L179" s="5">
        <v>0</v>
      </c>
      <c r="M179" s="5">
        <v>2</v>
      </c>
      <c r="N179" s="5">
        <v>9</v>
      </c>
      <c r="O179" s="5">
        <v>9</v>
      </c>
      <c r="P179" s="5">
        <v>9</v>
      </c>
      <c r="Q179" s="5">
        <v>9</v>
      </c>
      <c r="R179" s="5">
        <v>9</v>
      </c>
      <c r="S179" s="84"/>
      <c r="T179" s="86"/>
      <c r="U179" s="43">
        <v>5.4</v>
      </c>
      <c r="V179" s="43">
        <v>5.4</v>
      </c>
      <c r="W179" s="43">
        <v>5.4</v>
      </c>
      <c r="X179" s="43">
        <v>5.4</v>
      </c>
      <c r="Y179" s="43">
        <v>5.4</v>
      </c>
      <c r="Z179" s="43">
        <v>5.4</v>
      </c>
      <c r="AA179" s="43">
        <f>U179+V179+W179+X179+Y179+Z179</f>
        <v>32.4</v>
      </c>
      <c r="AB179" s="29">
        <v>2026</v>
      </c>
    </row>
    <row r="180" spans="1:28" ht="35.25" customHeight="1" x14ac:dyDescent="0.25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9" t="s">
        <v>112</v>
      </c>
      <c r="T180" s="10" t="s">
        <v>17</v>
      </c>
      <c r="U180" s="41">
        <v>100</v>
      </c>
      <c r="V180" s="41">
        <v>100</v>
      </c>
      <c r="W180" s="41">
        <v>100</v>
      </c>
      <c r="X180" s="41">
        <v>100</v>
      </c>
      <c r="Y180" s="41">
        <v>100</v>
      </c>
      <c r="Z180" s="41">
        <v>100</v>
      </c>
      <c r="AA180" s="41">
        <v>100</v>
      </c>
      <c r="AB180" s="29">
        <v>2026</v>
      </c>
    </row>
    <row r="181" spans="1:28" ht="54.75" customHeight="1" x14ac:dyDescent="0.25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9" t="s">
        <v>116</v>
      </c>
      <c r="T181" s="10" t="s">
        <v>30</v>
      </c>
      <c r="U181" s="29">
        <v>1</v>
      </c>
      <c r="V181" s="29">
        <v>1</v>
      </c>
      <c r="W181" s="29">
        <v>1</v>
      </c>
      <c r="X181" s="29">
        <v>1</v>
      </c>
      <c r="Y181" s="29">
        <v>1</v>
      </c>
      <c r="Z181" s="29">
        <v>1</v>
      </c>
      <c r="AA181" s="29">
        <v>1</v>
      </c>
      <c r="AB181" s="29">
        <v>2026</v>
      </c>
    </row>
    <row r="182" spans="1:28" ht="37.5" customHeight="1" x14ac:dyDescent="0.25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9" t="s">
        <v>117</v>
      </c>
      <c r="T182" s="10" t="s">
        <v>17</v>
      </c>
      <c r="U182" s="41">
        <v>100</v>
      </c>
      <c r="V182" s="41">
        <v>100</v>
      </c>
      <c r="W182" s="41">
        <v>100</v>
      </c>
      <c r="X182" s="41">
        <v>100</v>
      </c>
      <c r="Y182" s="41">
        <v>100</v>
      </c>
      <c r="Z182" s="41">
        <v>100</v>
      </c>
      <c r="AA182" s="41">
        <v>100</v>
      </c>
      <c r="AB182" s="29">
        <v>2026</v>
      </c>
    </row>
    <row r="183" spans="1:28" s="48" customFormat="1" ht="60" customHeight="1" x14ac:dyDescent="0.25">
      <c r="B183" s="81">
        <v>0</v>
      </c>
      <c r="C183" s="81">
        <v>1</v>
      </c>
      <c r="D183" s="81">
        <v>1</v>
      </c>
      <c r="E183" s="81">
        <v>0</v>
      </c>
      <c r="F183" s="81">
        <v>7</v>
      </c>
      <c r="G183" s="81">
        <v>0</v>
      </c>
      <c r="H183" s="81">
        <v>9</v>
      </c>
      <c r="I183" s="81">
        <v>0</v>
      </c>
      <c r="J183" s="81">
        <v>1</v>
      </c>
      <c r="K183" s="81">
        <v>5</v>
      </c>
      <c r="L183" s="81">
        <v>0</v>
      </c>
      <c r="M183" s="81">
        <v>3</v>
      </c>
      <c r="N183" s="81">
        <v>0</v>
      </c>
      <c r="O183" s="81">
        <v>0</v>
      </c>
      <c r="P183" s="81">
        <v>0</v>
      </c>
      <c r="Q183" s="81">
        <v>0</v>
      </c>
      <c r="R183" s="81">
        <v>0</v>
      </c>
      <c r="S183" s="77" t="s">
        <v>118</v>
      </c>
      <c r="T183" s="80" t="s">
        <v>13</v>
      </c>
      <c r="U183" s="79">
        <f>U185</f>
        <v>13675</v>
      </c>
      <c r="V183" s="79">
        <f t="shared" ref="V183:Z183" si="23">V185</f>
        <v>13675</v>
      </c>
      <c r="W183" s="79">
        <f t="shared" si="23"/>
        <v>13675</v>
      </c>
      <c r="X183" s="79">
        <f t="shared" si="23"/>
        <v>13675</v>
      </c>
      <c r="Y183" s="79">
        <f t="shared" si="23"/>
        <v>13675</v>
      </c>
      <c r="Z183" s="79">
        <f t="shared" si="23"/>
        <v>13675</v>
      </c>
      <c r="AA183" s="79">
        <f>U183+V183+W183+X183+Y183+Z183</f>
        <v>82050</v>
      </c>
      <c r="AB183" s="78">
        <v>2026</v>
      </c>
    </row>
    <row r="184" spans="1:28" s="48" customFormat="1" ht="59.25" customHeight="1" x14ac:dyDescent="0.25"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6" t="s">
        <v>119</v>
      </c>
      <c r="T184" s="29" t="s">
        <v>17</v>
      </c>
      <c r="U184" s="41">
        <v>100</v>
      </c>
      <c r="V184" s="41">
        <v>100</v>
      </c>
      <c r="W184" s="41">
        <v>100</v>
      </c>
      <c r="X184" s="41">
        <v>100</v>
      </c>
      <c r="Y184" s="41">
        <v>100</v>
      </c>
      <c r="Z184" s="41">
        <v>100</v>
      </c>
      <c r="AA184" s="41">
        <v>100</v>
      </c>
      <c r="AB184" s="29">
        <v>2026</v>
      </c>
    </row>
    <row r="185" spans="1:28" ht="22.5" customHeight="1" x14ac:dyDescent="0.25">
      <c r="B185" s="5">
        <v>0</v>
      </c>
      <c r="C185" s="5">
        <v>1</v>
      </c>
      <c r="D185" s="5">
        <v>1</v>
      </c>
      <c r="E185" s="5">
        <v>0</v>
      </c>
      <c r="F185" s="5">
        <v>7</v>
      </c>
      <c r="G185" s="5">
        <v>0</v>
      </c>
      <c r="H185" s="5">
        <v>9</v>
      </c>
      <c r="I185" s="5">
        <v>0</v>
      </c>
      <c r="J185" s="5">
        <v>1</v>
      </c>
      <c r="K185" s="5">
        <v>5</v>
      </c>
      <c r="L185" s="5">
        <v>0</v>
      </c>
      <c r="M185" s="5">
        <v>3</v>
      </c>
      <c r="N185" s="5">
        <v>9</v>
      </c>
      <c r="O185" s="5">
        <v>9</v>
      </c>
      <c r="P185" s="5">
        <v>9</v>
      </c>
      <c r="Q185" s="5">
        <v>9</v>
      </c>
      <c r="R185" s="5">
        <v>9</v>
      </c>
      <c r="S185" s="9" t="s">
        <v>120</v>
      </c>
      <c r="T185" s="10" t="s">
        <v>13</v>
      </c>
      <c r="U185" s="43">
        <v>13675</v>
      </c>
      <c r="V185" s="43">
        <v>13675</v>
      </c>
      <c r="W185" s="43">
        <v>13675</v>
      </c>
      <c r="X185" s="43">
        <v>13675</v>
      </c>
      <c r="Y185" s="43">
        <v>13675</v>
      </c>
      <c r="Z185" s="43">
        <v>13675</v>
      </c>
      <c r="AA185" s="43">
        <f>U185+V185+W185+X185+Y185+Z185</f>
        <v>82050</v>
      </c>
      <c r="AB185" s="29">
        <v>2026</v>
      </c>
    </row>
    <row r="186" spans="1:28" ht="40.5" customHeight="1" x14ac:dyDescent="0.25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9" t="s">
        <v>112</v>
      </c>
      <c r="T186" s="10" t="s">
        <v>17</v>
      </c>
      <c r="U186" s="41">
        <v>100</v>
      </c>
      <c r="V186" s="41">
        <v>100</v>
      </c>
      <c r="W186" s="41">
        <v>100</v>
      </c>
      <c r="X186" s="41">
        <v>100</v>
      </c>
      <c r="Y186" s="41">
        <v>100</v>
      </c>
      <c r="Z186" s="41">
        <v>100</v>
      </c>
      <c r="AA186" s="41">
        <v>100</v>
      </c>
      <c r="AB186" s="29">
        <v>2026</v>
      </c>
    </row>
    <row r="187" spans="1:28" ht="37.5" x14ac:dyDescent="0.25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9" t="s">
        <v>121</v>
      </c>
      <c r="T187" s="10" t="s">
        <v>30</v>
      </c>
      <c r="U187" s="29">
        <v>1</v>
      </c>
      <c r="V187" s="29">
        <v>1</v>
      </c>
      <c r="W187" s="29">
        <v>1</v>
      </c>
      <c r="X187" s="29">
        <v>1</v>
      </c>
      <c r="Y187" s="29">
        <v>1</v>
      </c>
      <c r="Z187" s="29">
        <v>1</v>
      </c>
      <c r="AA187" s="29">
        <v>1</v>
      </c>
      <c r="AB187" s="29">
        <v>2026</v>
      </c>
    </row>
    <row r="188" spans="1:28" ht="56.25" customHeight="1" x14ac:dyDescent="0.25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9" t="s">
        <v>122</v>
      </c>
      <c r="T188" s="10" t="s">
        <v>28</v>
      </c>
      <c r="U188" s="42">
        <v>146</v>
      </c>
      <c r="V188" s="42">
        <v>147</v>
      </c>
      <c r="W188" s="42">
        <v>147</v>
      </c>
      <c r="X188" s="42">
        <v>147</v>
      </c>
      <c r="Y188" s="42">
        <v>147</v>
      </c>
      <c r="Z188" s="42">
        <v>147</v>
      </c>
      <c r="AA188" s="42">
        <v>147</v>
      </c>
      <c r="AB188" s="29">
        <v>2026</v>
      </c>
    </row>
    <row r="189" spans="1:28" x14ac:dyDescent="0.25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1"/>
      <c r="T189" s="22"/>
      <c r="U189" s="23"/>
      <c r="V189" s="23"/>
      <c r="W189" s="23"/>
      <c r="X189" s="23"/>
      <c r="Y189" s="23"/>
      <c r="Z189" s="23"/>
      <c r="AA189" s="23"/>
      <c r="AB189" s="22" t="s">
        <v>123</v>
      </c>
    </row>
    <row r="190" spans="1:28" ht="171.75" customHeight="1" x14ac:dyDescent="0.25">
      <c r="B190" s="87" t="s">
        <v>175</v>
      </c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  <c r="W190" s="87"/>
      <c r="X190" s="87"/>
      <c r="Y190" s="87"/>
      <c r="Z190" s="87"/>
      <c r="AA190" s="87"/>
      <c r="AB190" s="87"/>
    </row>
    <row r="191" spans="1:28" ht="16.5" customHeight="1" x14ac:dyDescent="0.3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" t="s">
        <v>15</v>
      </c>
      <c r="AB191" s="25"/>
    </row>
    <row r="192" spans="1:28" x14ac:dyDescent="0.25">
      <c r="A192" s="24"/>
      <c r="B192" s="88" t="s">
        <v>124</v>
      </c>
      <c r="C192" s="88"/>
      <c r="D192" s="88"/>
      <c r="E192" s="88"/>
      <c r="F192" s="88"/>
      <c r="G192" s="88"/>
      <c r="H192" s="88"/>
      <c r="I192" s="88"/>
      <c r="J192" s="88"/>
      <c r="K192" s="88"/>
      <c r="L192" s="88"/>
      <c r="M192" s="88"/>
      <c r="N192" s="88"/>
      <c r="O192" s="88"/>
      <c r="P192" s="88"/>
      <c r="Q192" s="88"/>
      <c r="R192" s="88"/>
      <c r="S192" s="88"/>
      <c r="T192" s="88"/>
      <c r="U192" s="88"/>
      <c r="V192" s="88"/>
      <c r="W192" s="88"/>
      <c r="X192" s="88"/>
      <c r="Y192" s="88"/>
      <c r="Z192" s="88"/>
      <c r="AA192" s="88"/>
      <c r="AB192" s="88"/>
    </row>
    <row r="193" spans="1:28" ht="1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AB193" s="25"/>
    </row>
    <row r="194" spans="1:28" ht="1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AB194" s="25"/>
    </row>
    <row r="195" spans="1:28" ht="27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AB195" s="25"/>
    </row>
    <row r="196" spans="1:28" x14ac:dyDescent="0.3">
      <c r="X196" s="26"/>
      <c r="Y196" s="26"/>
      <c r="Z196" s="26"/>
    </row>
    <row r="197" spans="1:28" x14ac:dyDescent="0.3">
      <c r="X197" s="27"/>
      <c r="Y197" s="27"/>
      <c r="Z197" s="27"/>
    </row>
    <row r="198" spans="1:28" x14ac:dyDescent="0.3">
      <c r="X198" s="26"/>
      <c r="Y198" s="26"/>
      <c r="Z198" s="26"/>
    </row>
  </sheetData>
  <mergeCells count="55">
    <mergeCell ref="B1:AB1"/>
    <mergeCell ref="B2:AB2"/>
    <mergeCell ref="B3:AB3"/>
    <mergeCell ref="B4:AB4"/>
    <mergeCell ref="B5:D6"/>
    <mergeCell ref="E5:R5"/>
    <mergeCell ref="S5:S6"/>
    <mergeCell ref="T5:T6"/>
    <mergeCell ref="U5:Z5"/>
    <mergeCell ref="AA5:AB5"/>
    <mergeCell ref="E6:F6"/>
    <mergeCell ref="G6:H6"/>
    <mergeCell ref="I6:R6"/>
    <mergeCell ref="S19:S21"/>
    <mergeCell ref="T19:T21"/>
    <mergeCell ref="S24:S27"/>
    <mergeCell ref="T24:T27"/>
    <mergeCell ref="S34:S36"/>
    <mergeCell ref="T34:T36"/>
    <mergeCell ref="S45:S46"/>
    <mergeCell ref="T45:T46"/>
    <mergeCell ref="S53:S56"/>
    <mergeCell ref="T53:T56"/>
    <mergeCell ref="S58:S61"/>
    <mergeCell ref="T58:T61"/>
    <mergeCell ref="S68:S69"/>
    <mergeCell ref="T68:T69"/>
    <mergeCell ref="S100:S101"/>
    <mergeCell ref="T100:T101"/>
    <mergeCell ref="S107:S109"/>
    <mergeCell ref="T107:T109"/>
    <mergeCell ref="S78:S79"/>
    <mergeCell ref="T78:T79"/>
    <mergeCell ref="S81:S84"/>
    <mergeCell ref="T81:T84"/>
    <mergeCell ref="S113:S114"/>
    <mergeCell ref="T113:T114"/>
    <mergeCell ref="S123:S124"/>
    <mergeCell ref="T123:T124"/>
    <mergeCell ref="S128:S129"/>
    <mergeCell ref="T128:T129"/>
    <mergeCell ref="S142:S143"/>
    <mergeCell ref="T142:T143"/>
    <mergeCell ref="S146:S147"/>
    <mergeCell ref="T146:T147"/>
    <mergeCell ref="S150:S151"/>
    <mergeCell ref="T150:T151"/>
    <mergeCell ref="S178:S179"/>
    <mergeCell ref="T178:T179"/>
    <mergeCell ref="B190:AB190"/>
    <mergeCell ref="B192:AB192"/>
    <mergeCell ref="S153:S154"/>
    <mergeCell ref="T153:T154"/>
    <mergeCell ref="S163:S165"/>
    <mergeCell ref="T163:T165"/>
  </mergeCells>
  <pageMargins left="0.78740157480314965" right="0.39370078740157483" top="0.78740157480314965" bottom="0.78740157480314965" header="0.51181102362204722" footer="0.51181102362204722"/>
  <pageSetup paperSize="9" scale="42" fitToHeight="0" orientation="landscape" r:id="rId1"/>
  <headerFooter differentFirst="1">
    <oddHeader>&amp;C&amp;11&amp;"Calibri,Regular"&amp;P&amp;12&amp;"-,Regular"</oddHeader>
  </headerFooter>
  <rowBreaks count="6" manualBreakCount="6">
    <brk id="23" max="27" man="1"/>
    <brk id="48" max="27" man="1"/>
    <brk id="74" max="27" man="1"/>
    <brk id="109" max="27" man="1"/>
    <brk id="135" max="27" man="1"/>
    <brk id="167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Сазонова Елена Анатольевна</dc:creator>
  <cp:lastModifiedBy>Ким Екатерина Игоревна</cp:lastModifiedBy>
  <cp:lastPrinted>2020-12-21T07:24:50Z</cp:lastPrinted>
  <dcterms:created xsi:type="dcterms:W3CDTF">2020-08-26T11:52:36Z</dcterms:created>
  <dcterms:modified xsi:type="dcterms:W3CDTF">2020-12-25T13:30:09Z</dcterms:modified>
</cp:coreProperties>
</file>